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1\"/>
    </mc:Choice>
  </mc:AlternateContent>
  <xr:revisionPtr revIDLastSave="0" documentId="13_ncr:1_{4FC68077-3894-4B66-85D2-AC225E6527AA}" xr6:coauthVersionLast="47" xr6:coauthVersionMax="47" xr10:uidLastSave="{00000000-0000-0000-0000-000000000000}"/>
  <bookViews>
    <workbookView xWindow="-120" yWindow="-120" windowWidth="29040" windowHeight="15840" xr2:uid="{1292CF8B-3E0E-41A8-90B9-743B5D275A3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AA23" i="1"/>
  <c r="Y23" i="1"/>
  <c r="W23" i="1"/>
  <c r="K23" i="1"/>
  <c r="I23" i="1"/>
  <c r="G23" i="1"/>
  <c r="E23" i="1"/>
  <c r="AC23" i="1" s="1"/>
  <c r="AB22" i="1"/>
  <c r="AA22" i="1"/>
  <c r="Y22" i="1"/>
  <c r="W22" i="1"/>
  <c r="K22" i="1"/>
  <c r="I22" i="1"/>
  <c r="G22" i="1"/>
  <c r="E22" i="1"/>
  <c r="AC22" i="1" s="1"/>
  <c r="AB21" i="1"/>
  <c r="AA21" i="1"/>
  <c r="Y21" i="1"/>
  <c r="W21" i="1"/>
  <c r="K21" i="1"/>
  <c r="I21" i="1"/>
  <c r="G21" i="1"/>
  <c r="E21" i="1"/>
  <c r="AC21" i="1" s="1"/>
  <c r="AB13" i="1"/>
  <c r="AA13" i="1"/>
  <c r="Y13" i="1"/>
  <c r="W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<sst xmlns="http://schemas.openxmlformats.org/spreadsheetml/2006/main" count="124" uniqueCount="99">
  <si>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</si>
  <si>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</si>
  <si>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грудень 2021 року / січень - грудень 2021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</si>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</sst>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04E4-12EA-4470-90D6-C349D7372A6A}">
  <dimension ref="B2:AF56"/>
  <sheetViews>
    <sheetView tabSelected="1" topLeftCell="A5" zoomScale="62" zoomScaleNormal="62" workbookViewId="0">
      <selection activeCell="C3" sqref="C3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6.140625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32" t="s">
        <v>1</v>
      </c>
      <c r="X3" s="32"/>
      <c r="Y3" s="32"/>
      <c r="Z3" s="32"/>
      <c r="AA3" s="32"/>
      <c r="AB3" s="32"/>
      <c r="AC3" s="32"/>
    </row>
    <row r="5" spans="2:32" ht="86.45" customHeight="1" x14ac:dyDescent="0.25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4"/>
      <c r="X6" s="34"/>
      <c r="Y6" s="34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5" t="s">
        <v>3</v>
      </c>
      <c r="C8" s="30" t="s">
        <v>4</v>
      </c>
      <c r="D8" s="29" t="s">
        <v>5</v>
      </c>
      <c r="E8" s="29"/>
      <c r="F8" s="29" t="s">
        <v>6</v>
      </c>
      <c r="G8" s="29"/>
      <c r="H8" s="29" t="s">
        <v>7</v>
      </c>
      <c r="I8" s="29"/>
      <c r="J8" s="29" t="s">
        <v>8</v>
      </c>
      <c r="K8" s="29"/>
      <c r="L8" s="29" t="s">
        <v>9</v>
      </c>
      <c r="M8" s="29"/>
      <c r="N8" s="29" t="s">
        <v>10</v>
      </c>
      <c r="O8" s="29"/>
      <c r="P8" s="29" t="s">
        <v>11</v>
      </c>
      <c r="Q8" s="29"/>
      <c r="R8" s="29" t="s">
        <v>12</v>
      </c>
      <c r="S8" s="29"/>
      <c r="T8" s="29" t="s">
        <v>13</v>
      </c>
      <c r="U8" s="29"/>
      <c r="V8" s="29" t="s">
        <v>14</v>
      </c>
      <c r="W8" s="29"/>
      <c r="X8" s="29" t="s">
        <v>15</v>
      </c>
      <c r="Y8" s="29"/>
      <c r="Z8" s="29" t="s">
        <v>16</v>
      </c>
      <c r="AA8" s="29"/>
      <c r="AB8" s="30" t="s">
        <v>17</v>
      </c>
      <c r="AC8" s="31"/>
      <c r="AD8" s="8"/>
      <c r="AE8" s="8"/>
      <c r="AF8" s="8"/>
    </row>
    <row r="9" spans="2:32" x14ac:dyDescent="0.25">
      <c r="B9" s="36"/>
      <c r="C9" s="37"/>
      <c r="D9" s="27" t="s">
        <v>18</v>
      </c>
      <c r="E9" s="27" t="s">
        <v>19</v>
      </c>
      <c r="F9" s="27" t="s">
        <v>18</v>
      </c>
      <c r="G9" s="27" t="s">
        <v>19</v>
      </c>
      <c r="H9" s="27" t="s">
        <v>18</v>
      </c>
      <c r="I9" s="27" t="s">
        <v>19</v>
      </c>
      <c r="J9" s="27" t="s">
        <v>18</v>
      </c>
      <c r="K9" s="27" t="s">
        <v>19</v>
      </c>
      <c r="L9" s="27" t="s">
        <v>18</v>
      </c>
      <c r="M9" s="27" t="s">
        <v>19</v>
      </c>
      <c r="N9" s="27" t="s">
        <v>18</v>
      </c>
      <c r="O9" s="27" t="s">
        <v>19</v>
      </c>
      <c r="P9" s="27" t="s">
        <v>18</v>
      </c>
      <c r="Q9" s="27" t="s">
        <v>19</v>
      </c>
      <c r="R9" s="27" t="s">
        <v>18</v>
      </c>
      <c r="S9" s="27" t="s">
        <v>19</v>
      </c>
      <c r="T9" s="27" t="s">
        <v>18</v>
      </c>
      <c r="U9" s="27" t="s">
        <v>19</v>
      </c>
      <c r="V9" s="27" t="s">
        <v>18</v>
      </c>
      <c r="W9" s="27" t="s">
        <v>19</v>
      </c>
      <c r="X9" s="27" t="s">
        <v>18</v>
      </c>
      <c r="Y9" s="27" t="s">
        <v>19</v>
      </c>
      <c r="Z9" s="27" t="s">
        <v>18</v>
      </c>
      <c r="AA9" s="27" t="s">
        <v>19</v>
      </c>
      <c r="AB9" s="27" t="s">
        <v>18</v>
      </c>
      <c r="AC9" s="28" t="s">
        <v>19</v>
      </c>
      <c r="AD9" s="13"/>
      <c r="AE9" s="13"/>
      <c r="AF9" s="13"/>
    </row>
    <row r="10" spans="2:32" ht="15.75" customHeight="1" x14ac:dyDescent="0.25">
      <c r="B10" s="36"/>
      <c r="C10" s="3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8"/>
      <c r="AD10" s="13"/>
      <c r="AE10" s="13"/>
      <c r="AF10" s="13"/>
    </row>
    <row r="11" spans="2:32" ht="15.75" customHeight="1" x14ac:dyDescent="0.25">
      <c r="B11" s="14" t="s">
        <v>20</v>
      </c>
      <c r="C11" s="11" t="s">
        <v>21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23</v>
      </c>
      <c r="C13" s="18" t="s">
        <v>24</v>
      </c>
      <c r="D13" s="19">
        <v>3.6520000000000001</v>
      </c>
      <c r="E13" s="19">
        <f>(D13*0.123)*10^3/1848.33</f>
        <v>0.243028030708802</v>
      </c>
      <c r="F13" s="19">
        <v>3.6030000000000002</v>
      </c>
      <c r="G13" s="19">
        <f>(F13*0.125)*10^3/1684.65</f>
        <v>0.26734039711512775</v>
      </c>
      <c r="H13" s="19">
        <v>2.9380000000000002</v>
      </c>
      <c r="I13" s="19">
        <f>(H13*0.123)*10^3/1597.4</f>
        <v>0.2262263678477526</v>
      </c>
      <c r="J13" s="19">
        <v>0.628</v>
      </c>
      <c r="K13" s="19">
        <f>(J13*0.115)*10^3/434.15</f>
        <v>0.16634803639295179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1.3064</v>
      </c>
      <c r="W13" s="19">
        <f>(V13*0.001)*10^3/6.01</f>
        <v>0.21737104825291181</v>
      </c>
      <c r="X13" s="19">
        <v>3.1467000000000001</v>
      </c>
      <c r="Y13" s="19">
        <f>(X13*0)*10^3/0.07</f>
        <v>0</v>
      </c>
      <c r="Z13" s="19">
        <v>4.5528000000000004</v>
      </c>
      <c r="AA13" s="19">
        <f>(Z13*0.018)*10^3/245.85</f>
        <v>0.33333496034167176</v>
      </c>
      <c r="AB13" s="19">
        <f>SUM(D13,F13,H13,J13,L13,N13,P13,R13,T13,V13,X13,Z13)</f>
        <v>19.826900000000002</v>
      </c>
      <c r="AC13" s="20">
        <f>SUM(E13,G13,I13,K13,M13,O13,Q13,S13,U13,W13,Y13,AA13)</f>
        <v>1.4536488406592178</v>
      </c>
      <c r="AD13" s="21"/>
      <c r="AE13" s="21"/>
      <c r="AF13" s="21"/>
    </row>
    <row r="14" spans="2:32" ht="18.75" x14ac:dyDescent="0.25">
      <c r="B14" s="17" t="s">
        <v>25</v>
      </c>
      <c r="C14" s="18" t="s">
        <v>26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27</v>
      </c>
      <c r="C15" s="18" t="s">
        <v>28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29</v>
      </c>
      <c r="C16" s="18" t="s">
        <v>30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31</v>
      </c>
      <c r="C17" s="18" t="s">
        <v>32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33</v>
      </c>
      <c r="C18" s="18" t="s">
        <v>34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35</v>
      </c>
      <c r="C19" s="18" t="s">
        <v>36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37</v>
      </c>
      <c r="C20" s="18" t="s">
        <v>38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39</v>
      </c>
      <c r="C21" s="18" t="s">
        <v>40</v>
      </c>
      <c r="D21" s="19">
        <v>19.597999999999999</v>
      </c>
      <c r="E21" s="19">
        <f t="shared" ref="E21:E23" si="0">(D21*0.123)*10^3/1848.33</f>
        <v>1.3041794484751101</v>
      </c>
      <c r="F21" s="19">
        <v>18.344999999999999</v>
      </c>
      <c r="G21" s="19">
        <f t="shared" ref="G21:G23" si="1">(F21*0.125)*10^3/1684.65</f>
        <v>1.3611877838126614</v>
      </c>
      <c r="H21" s="19">
        <v>17.661999999999999</v>
      </c>
      <c r="I21" s="19">
        <f t="shared" ref="I21:I23" si="2">(H21*0.123)*10^3/1597.4</f>
        <v>1.3599762113434331</v>
      </c>
      <c r="J21" s="19">
        <v>5.2252000000000001</v>
      </c>
      <c r="K21" s="19">
        <f t="shared" ref="K21:K23" si="3">(J21*0.115)*10^3/434.15</f>
        <v>1.3840792352873432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7.5438999999999998</v>
      </c>
      <c r="W21" s="19">
        <f t="shared" ref="W21:W23" si="4">(V21*0.001)*10^3/6.01</f>
        <v>1.2552246256239601</v>
      </c>
      <c r="X21" s="19">
        <v>14.023099999999999</v>
      </c>
      <c r="Y21" s="19">
        <f t="shared" ref="Y21:Y23" si="5">(X21*0)*10^3/0.07</f>
        <v>0</v>
      </c>
      <c r="Z21" s="19">
        <v>17.160599999999999</v>
      </c>
      <c r="AA21" s="19">
        <f t="shared" ref="AA21:AA23" si="6">(Z21*0.018)*10^3/245.85</f>
        <v>1.2564197681513116</v>
      </c>
      <c r="AB21" s="19">
        <f t="shared" ref="AB21:AC23" si="7">SUM(D21,F21,H21,J21,L21,N21,P21,R21,T21,V21,X21,Z21)</f>
        <v>99.5578</v>
      </c>
      <c r="AC21" s="20">
        <f t="shared" si="7"/>
        <v>7.9210670726938188</v>
      </c>
      <c r="AD21" s="21"/>
      <c r="AE21" s="21"/>
      <c r="AF21" s="21"/>
    </row>
    <row r="22" spans="2:32" ht="18.75" x14ac:dyDescent="0.25">
      <c r="B22" s="17" t="s">
        <v>41</v>
      </c>
      <c r="C22" s="18" t="s">
        <v>42</v>
      </c>
      <c r="D22" s="19">
        <v>4284.5169999999998</v>
      </c>
      <c r="E22" s="19">
        <f t="shared" si="0"/>
        <v>285.11986008991903</v>
      </c>
      <c r="F22" s="19">
        <v>4016.2570000000001</v>
      </c>
      <c r="G22" s="19">
        <f t="shared" si="1"/>
        <v>298.00381384857388</v>
      </c>
      <c r="H22" s="19">
        <v>3843.2310000000002</v>
      </c>
      <c r="I22" s="19">
        <f t="shared" si="2"/>
        <v>295.9292681858019</v>
      </c>
      <c r="J22" s="19">
        <v>1137.4949999999999</v>
      </c>
      <c r="K22" s="19">
        <f t="shared" si="3"/>
        <v>301.30582747898194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1639.135</v>
      </c>
      <c r="W22" s="19">
        <f t="shared" si="4"/>
        <v>272.73460898502498</v>
      </c>
      <c r="X22" s="19">
        <v>3033.3220000000001</v>
      </c>
      <c r="Y22" s="19">
        <f t="shared" si="5"/>
        <v>0</v>
      </c>
      <c r="Z22" s="19">
        <v>3097.9180000000001</v>
      </c>
      <c r="AA22" s="19">
        <f t="shared" si="6"/>
        <v>226.8152287980476</v>
      </c>
      <c r="AB22" s="19">
        <f t="shared" si="7"/>
        <v>21051.875000000004</v>
      </c>
      <c r="AC22" s="20">
        <f t="shared" si="7"/>
        <v>1679.9086073863493</v>
      </c>
      <c r="AD22" s="21"/>
      <c r="AE22" s="21"/>
      <c r="AF22" s="21"/>
    </row>
    <row r="23" spans="2:32" ht="18.75" x14ac:dyDescent="0.25">
      <c r="B23" s="17" t="s">
        <v>43</v>
      </c>
      <c r="C23" s="18" t="s">
        <v>44</v>
      </c>
      <c r="D23" s="19">
        <v>7.8E-2</v>
      </c>
      <c r="E23" s="19">
        <f t="shared" si="0"/>
        <v>5.1906315430686077E-3</v>
      </c>
      <c r="F23" s="19">
        <v>7.2999999999999995E-2</v>
      </c>
      <c r="G23" s="19">
        <f t="shared" si="1"/>
        <v>5.4165553675837707E-3</v>
      </c>
      <c r="H23" s="19">
        <v>7.0999999999999994E-2</v>
      </c>
      <c r="I23" s="19">
        <f t="shared" si="2"/>
        <v>5.4670088894453479E-3</v>
      </c>
      <c r="J23" s="19">
        <v>2.1000000000000001E-2</v>
      </c>
      <c r="K23" s="19">
        <f t="shared" si="3"/>
        <v>5.562593573649661E-3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0.03</v>
      </c>
      <c r="W23" s="19">
        <f t="shared" si="4"/>
        <v>4.9916805324459242E-3</v>
      </c>
      <c r="X23" s="19">
        <v>5.6000000000000001E-2</v>
      </c>
      <c r="Y23" s="19">
        <f t="shared" si="5"/>
        <v>0</v>
      </c>
      <c r="Z23" s="19">
        <v>6.9000000000000006E-2</v>
      </c>
      <c r="AA23" s="19">
        <f t="shared" si="6"/>
        <v>5.0518608907870657E-3</v>
      </c>
      <c r="AB23" s="19">
        <f t="shared" si="7"/>
        <v>0.39799999999999996</v>
      </c>
      <c r="AC23" s="20">
        <f t="shared" si="7"/>
        <v>3.1680330796980377E-2</v>
      </c>
      <c r="AD23" s="21"/>
      <c r="AE23" s="21"/>
      <c r="AF23" s="21"/>
    </row>
    <row r="24" spans="2:32" ht="37.5" x14ac:dyDescent="0.25">
      <c r="B24" s="17" t="s">
        <v>45</v>
      </c>
      <c r="C24" s="18" t="s">
        <v>46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47</v>
      </c>
      <c r="C25" s="18" t="s">
        <v>48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49</v>
      </c>
      <c r="C26" s="18" t="s">
        <v>50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51</v>
      </c>
      <c r="C27" s="18" t="s">
        <v>52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53</v>
      </c>
      <c r="C28" s="18" t="s">
        <v>54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55</v>
      </c>
      <c r="C29" s="18" t="s">
        <v>56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57</v>
      </c>
      <c r="C30" s="18" t="s">
        <v>58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59</v>
      </c>
      <c r="C31" s="18" t="s">
        <v>60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61</v>
      </c>
      <c r="C32" s="18" t="s">
        <v>62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63</v>
      </c>
      <c r="C33" s="18" t="s">
        <v>64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65</v>
      </c>
      <c r="C34" s="18" t="s">
        <v>66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67</v>
      </c>
      <c r="C35" s="18" t="s">
        <v>68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69</v>
      </c>
      <c r="C36" s="18" t="s">
        <v>70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71</v>
      </c>
      <c r="C37" s="18" t="s">
        <v>72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73</v>
      </c>
      <c r="C38" s="18" t="s">
        <v>74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75</v>
      </c>
      <c r="C39" s="18" t="s">
        <v>76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77</v>
      </c>
      <c r="C40" s="15" t="s">
        <v>78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6"/>
    </row>
    <row r="41" spans="2:32" ht="18.75" x14ac:dyDescent="0.25">
      <c r="B41" s="17" t="s">
        <v>79</v>
      </c>
      <c r="C41" s="18" t="s">
        <v>80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81</v>
      </c>
      <c r="C42" s="18" t="s">
        <v>82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83</v>
      </c>
      <c r="C43" s="18" t="s">
        <v>84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85</v>
      </c>
      <c r="C44" s="18" t="s">
        <v>86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87</v>
      </c>
      <c r="C45" s="18" t="s">
        <v>88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89</v>
      </c>
      <c r="C46" s="18" t="s">
        <v>90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91</v>
      </c>
      <c r="C47" s="18" t="s">
        <v>92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93</v>
      </c>
      <c r="C48" s="18" t="s">
        <v>94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95</v>
      </c>
      <c r="C49" s="18" t="s">
        <v>96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97</v>
      </c>
      <c r="C50" s="24" t="s">
        <v>76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98</v>
      </c>
    </row>
  </sheetData>
  <mergeCells count="44"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2023-07-29T08:32:56Z</dcterms:created>
  <dcterms:modified xsi:type="dcterms:W3CDTF">2023-07-31T06:48:20Z</dcterms:modified>
</cp:coreProperties>
</file>