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2\"/>
    </mc:Choice>
  </mc:AlternateContent>
  <xr:revisionPtr revIDLastSave="0" documentId="8_{40E2EE79-B939-4594-82A7-DCBD391E03E4}" xr6:coauthVersionLast="47" xr6:coauthVersionMax="47" xr10:uidLastSave="{00000000-0000-0000-0000-000000000000}"/>
  <bookViews>
    <workbookView xWindow="-108" yWindow="-108" windowWidth="23256" windowHeight="12576" xr2:uid="{3467A492-8D1E-4056-94B5-2FDAB15B605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1" l="1"/>
  <c r="Y23" i="1"/>
  <c r="K23" i="1"/>
  <c r="I23" i="1"/>
  <c r="G23" i="1"/>
  <c r="E23" i="1"/>
  <c r="AC23" i="1" s="1"/>
  <c r="AC22" i="1"/>
  <c r="AB22" i="1"/>
  <c r="Y22" i="1"/>
  <c r="K22" i="1"/>
  <c r="I22" i="1"/>
  <c r="G22" i="1"/>
  <c r="E22" i="1"/>
  <c r="AB21" i="1"/>
  <c r="Y21" i="1"/>
  <c r="K21" i="1"/>
  <c r="I21" i="1"/>
  <c r="G21" i="1"/>
  <c r="E21" i="1"/>
  <c r="AC21" i="1" s="1"/>
  <c r="AB13" i="1"/>
  <c r="Y13" i="1"/>
  <c r="K13" i="1"/>
  <c r="I13" i="1"/>
  <c r="G13" i="1"/>
  <c r="E13" i="1"/>
  <c r="AC13" i="1" s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<sst xmlns="http://schemas.openxmlformats.org/spreadsheetml/2006/main" count="124" uniqueCount="99">
  <si>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</si>
  <si>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</si>
  <si>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листопад 2022 року / січень - листопад 2022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</si>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</sst>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585C-CF68-40E0-B95A-E67D51C46009}">
  <dimension ref="B2:AF56"/>
  <sheetViews>
    <sheetView tabSelected="1" workbookViewId="0">
      <selection activeCell="G3" sqref="G3"/>
    </sheetView>
  </sheetViews>
  <sheetFormatPr defaultColWidth="9.109375" defaultRowHeight="15.6" x14ac:dyDescent="0.3"/>
  <cols>
    <col min="1" max="2" width="9.109375" style="1"/>
    <col min="3" max="3" width="33.5546875" style="1" customWidth="1"/>
    <col min="4" max="4" width="11" style="1" bestFit="1" customWidth="1"/>
    <col min="5" max="5" width="12.10937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09375" style="1" customWidth="1"/>
    <col min="10" max="10" width="11" style="1" bestFit="1" customWidth="1"/>
    <col min="11" max="11" width="13" style="1" customWidth="1"/>
    <col min="12" max="12" width="9.109375" style="1"/>
    <col min="13" max="13" width="12.33203125" style="1" customWidth="1"/>
    <col min="14" max="14" width="9.109375" style="1"/>
    <col min="15" max="15" width="12.33203125" style="1" customWidth="1"/>
    <col min="16" max="16" width="9.109375" style="1"/>
    <col min="17" max="17" width="12.33203125" style="1" customWidth="1"/>
    <col min="18" max="18" width="9.109375" style="1"/>
    <col min="19" max="19" width="12.109375" style="1" customWidth="1"/>
    <col min="20" max="20" width="9.109375" style="1"/>
    <col min="21" max="21" width="12.10937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546875" style="1" customWidth="1"/>
    <col min="26" max="26" width="11" style="1" bestFit="1" customWidth="1"/>
    <col min="27" max="27" width="12.5546875" style="1" customWidth="1"/>
    <col min="28" max="28" width="9.6640625" style="1" bestFit="1" customWidth="1"/>
    <col min="29" max="29" width="12.5546875" style="1" customWidth="1"/>
    <col min="30" max="30" width="3.5546875" style="1" customWidth="1"/>
    <col min="31" max="32" width="9.6640625" style="1" customWidth="1"/>
    <col min="33" max="16384" width="9.109375" style="1"/>
  </cols>
  <sheetData>
    <row r="2" spans="2:32" ht="18" x14ac:dyDescent="0.35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5">
      <c r="V3" s="3"/>
      <c r="W3" s="4" t="s">
        <v>1</v>
      </c>
      <c r="X3" s="4"/>
      <c r="Y3" s="4"/>
      <c r="Z3" s="4"/>
      <c r="AA3" s="4"/>
      <c r="AB3" s="4"/>
      <c r="AC3" s="4"/>
    </row>
    <row r="5" spans="2:32" ht="80.400000000000006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2" thickBot="1" x14ac:dyDescent="0.35">
      <c r="B7" s="10"/>
    </row>
    <row r="8" spans="2:32" ht="57.75" customHeight="1" x14ac:dyDescent="0.3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3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3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3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3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" x14ac:dyDescent="0.3">
      <c r="B13" s="28" t="s">
        <v>23</v>
      </c>
      <c r="C13" s="29" t="s">
        <v>24</v>
      </c>
      <c r="D13" s="30">
        <v>3.1480999999999999</v>
      </c>
      <c r="E13" s="30">
        <f>(D13*0.031)*10^3/488.4</f>
        <v>0.19981797706797708</v>
      </c>
      <c r="F13" s="30">
        <v>2.323</v>
      </c>
      <c r="G13" s="30">
        <f>(F13*0.023)*10^3/298.19</f>
        <v>0.17917770548978837</v>
      </c>
      <c r="H13" s="30">
        <v>2.0794999999999999</v>
      </c>
      <c r="I13" s="30">
        <f>(H13*0.022)*10^3/289.67</f>
        <v>0.15793489142817688</v>
      </c>
      <c r="J13" s="30">
        <v>0.73050000000000004</v>
      </c>
      <c r="K13" s="30">
        <f>(J13*0.012)*10^3/68.05</f>
        <v>0.12881704628949306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1.107</v>
      </c>
      <c r="Y13" s="30">
        <f>(X13*0.004)*10^3/28.45</f>
        <v>0.15564147627416519</v>
      </c>
      <c r="Z13" s="30"/>
      <c r="AA13" s="30"/>
      <c r="AB13" s="30">
        <f>SUM(D13,F13,H13,J13,L13,N13,P13,R13,T13,V13,X13,Z13)</f>
        <v>9.3880999999999979</v>
      </c>
      <c r="AC13" s="31">
        <f>SUM(E13,G13,I13,K13,M13,O13,Q13,S13,U13,W13,Y13,AA13)</f>
        <v>0.82138909654960068</v>
      </c>
      <c r="AD13" s="32"/>
      <c r="AE13" s="32"/>
      <c r="AF13" s="32"/>
    </row>
    <row r="14" spans="2:32" ht="18" x14ac:dyDescent="0.3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" x14ac:dyDescent="0.3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" x14ac:dyDescent="0.3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" x14ac:dyDescent="0.3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" x14ac:dyDescent="0.3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" x14ac:dyDescent="0.3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" x14ac:dyDescent="0.3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" x14ac:dyDescent="0.3">
      <c r="B21" s="28" t="s">
        <v>39</v>
      </c>
      <c r="C21" s="29" t="s">
        <v>40</v>
      </c>
      <c r="D21" s="30">
        <v>18.140999999999998</v>
      </c>
      <c r="E21" s="30">
        <f t="shared" ref="E21:E23" si="0">(D21*0.031)*10^3/488.4</f>
        <v>1.151455773955774</v>
      </c>
      <c r="F21" s="30">
        <v>15.0457</v>
      </c>
      <c r="G21" s="30">
        <f t="shared" ref="G21:G23" si="1">(F21*0.023)*10^3/298.19</f>
        <v>1.1605053824742615</v>
      </c>
      <c r="H21" s="30">
        <v>15.107200000000001</v>
      </c>
      <c r="I21" s="30">
        <f t="shared" ref="I21:I23" si="2">(H21*0.022)*10^3/289.67</f>
        <v>1.1473690751544861</v>
      </c>
      <c r="J21" s="30">
        <v>7.0046999999999997</v>
      </c>
      <c r="K21" s="30">
        <f t="shared" ref="K21:K23" si="3">(J21*0.012)*10^3/68.05</f>
        <v>1.2352152828802352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9.7661999999999995</v>
      </c>
      <c r="Y21" s="30">
        <f t="shared" ref="Y21:Y23" si="4">(X21*0.004)*10^3/28.45</f>
        <v>1.373103690685413</v>
      </c>
      <c r="Z21" s="30"/>
      <c r="AA21" s="30"/>
      <c r="AB21" s="30">
        <f t="shared" ref="AB21:AC23" si="5">SUM(D21,F21,H21,J21,L21,N21,P21,R21,T21,V21,X21,Z21)</f>
        <v>65.064800000000005</v>
      </c>
      <c r="AC21" s="31">
        <f t="shared" si="5"/>
        <v>6.06764920515017</v>
      </c>
      <c r="AD21" s="32"/>
      <c r="AE21" s="32"/>
      <c r="AF21" s="32"/>
    </row>
    <row r="22" spans="2:32" ht="18" x14ac:dyDescent="0.3">
      <c r="B22" s="28" t="s">
        <v>41</v>
      </c>
      <c r="C22" s="29" t="s">
        <v>42</v>
      </c>
      <c r="D22" s="30">
        <v>3976.6660000000002</v>
      </c>
      <c r="E22" s="30">
        <f t="shared" si="0"/>
        <v>252.40918509418509</v>
      </c>
      <c r="F22" s="30">
        <v>3255.5039999999999</v>
      </c>
      <c r="G22" s="30">
        <f t="shared" si="1"/>
        <v>251.10363191253902</v>
      </c>
      <c r="H22" s="30">
        <v>3269.7890000000002</v>
      </c>
      <c r="I22" s="30">
        <f t="shared" si="2"/>
        <v>248.335547346981</v>
      </c>
      <c r="J22" s="30">
        <v>1516.559</v>
      </c>
      <c r="K22" s="30">
        <f t="shared" si="3"/>
        <v>267.43141807494487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2111.8939999999998</v>
      </c>
      <c r="Y22" s="30">
        <f t="shared" si="4"/>
        <v>296.92710017574689</v>
      </c>
      <c r="Z22" s="30"/>
      <c r="AA22" s="30"/>
      <c r="AB22" s="30">
        <f t="shared" si="5"/>
        <v>14130.412</v>
      </c>
      <c r="AC22" s="31">
        <f t="shared" si="5"/>
        <v>1316.2068826043969</v>
      </c>
      <c r="AD22" s="32"/>
      <c r="AE22" s="32"/>
      <c r="AF22" s="32"/>
    </row>
    <row r="23" spans="2:32" ht="18" x14ac:dyDescent="0.3">
      <c r="B23" s="28" t="s">
        <v>43</v>
      </c>
      <c r="C23" s="29" t="s">
        <v>44</v>
      </c>
      <c r="D23" s="30">
        <v>7.2999999999999995E-2</v>
      </c>
      <c r="E23" s="30">
        <f t="shared" si="0"/>
        <v>4.6334971334971338E-3</v>
      </c>
      <c r="F23" s="30">
        <v>0.06</v>
      </c>
      <c r="G23" s="30">
        <f t="shared" si="1"/>
        <v>4.6279217948288001E-3</v>
      </c>
      <c r="H23" s="30">
        <v>0.06</v>
      </c>
      <c r="I23" s="30">
        <f t="shared" si="2"/>
        <v>4.556909586771153E-3</v>
      </c>
      <c r="J23" s="30">
        <v>2.8000000000000001E-2</v>
      </c>
      <c r="K23" s="30">
        <f t="shared" si="3"/>
        <v>4.9375459221160916E-3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3.9E-2</v>
      </c>
      <c r="Y23" s="30">
        <f t="shared" si="4"/>
        <v>5.4833040421792623E-3</v>
      </c>
      <c r="Z23" s="30"/>
      <c r="AA23" s="30"/>
      <c r="AB23" s="30">
        <f t="shared" si="5"/>
        <v>0.26</v>
      </c>
      <c r="AC23" s="31">
        <f t="shared" si="5"/>
        <v>2.4239178479392443E-2</v>
      </c>
      <c r="AD23" s="32"/>
      <c r="AE23" s="32"/>
      <c r="AF23" s="32"/>
    </row>
    <row r="24" spans="2:32" ht="36" x14ac:dyDescent="0.3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" x14ac:dyDescent="0.3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" x14ac:dyDescent="0.3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3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" x14ac:dyDescent="0.3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" x14ac:dyDescent="0.3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" x14ac:dyDescent="0.3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" x14ac:dyDescent="0.3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" x14ac:dyDescent="0.3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" x14ac:dyDescent="0.3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" x14ac:dyDescent="0.3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" x14ac:dyDescent="0.3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" x14ac:dyDescent="0.3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" x14ac:dyDescent="0.3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" x14ac:dyDescent="0.3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" x14ac:dyDescent="0.3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3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7"/>
    </row>
    <row r="41" spans="2:32" ht="18" x14ac:dyDescent="0.3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3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" x14ac:dyDescent="0.3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" x14ac:dyDescent="0.3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" x14ac:dyDescent="0.3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" x14ac:dyDescent="0.3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" x14ac:dyDescent="0.3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" x14ac:dyDescent="0.3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" x14ac:dyDescent="0.3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8.600000000000001" thickBot="1" x14ac:dyDescent="0.35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3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3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2023-07-30T08:50:37Z</dcterms:created>
  <dcterms:modified xsi:type="dcterms:W3CDTF">2023-07-30T08:51:05Z</dcterms:modified>
</cp:coreProperties>
</file>