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tabRatio="536" activeTab="0"/>
  </bookViews>
  <sheets>
    <sheet name="Закупівлі 2021" sheetId="1" r:id="rId1"/>
  </sheets>
  <definedNames>
    <definedName name="_xlnm.Print_Area" localSheetId="0">'Закупівлі 2021'!$A$1:$Z$66</definedName>
  </definedNames>
  <calcPr fullCalcOnLoad="1"/>
</workbook>
</file>

<file path=xl/comments1.xml><?xml version="1.0" encoding="utf-8"?>
<comments xmlns="http://schemas.openxmlformats.org/spreadsheetml/2006/main">
  <authors>
    <author>Степура Віта Вікторівна</author>
  </authors>
  <commentList>
    <comment ref="AA12" authorId="0">
      <text>
        <r>
          <rPr>
            <b/>
            <sz val="9"/>
            <rFont val="Tahoma"/>
            <family val="2"/>
          </rPr>
          <t>Степура Віта Вікторівна:</t>
        </r>
        <r>
          <rPr>
            <sz val="9"/>
            <rFont val="Tahoma"/>
            <family val="2"/>
          </rPr>
          <t xml:space="preserve">
Без ПДВ</t>
        </r>
      </text>
    </comment>
    <comment ref="AA13" authorId="0">
      <text>
        <r>
          <rPr>
            <b/>
            <sz val="9"/>
            <rFont val="Tahoma"/>
            <family val="2"/>
          </rPr>
          <t>Степура Віта Вікторівна:</t>
        </r>
        <r>
          <rPr>
            <sz val="9"/>
            <rFont val="Tahoma"/>
            <family val="2"/>
          </rPr>
          <t xml:space="preserve">
БЕЗ ПДВ</t>
        </r>
      </text>
    </comment>
    <comment ref="AA39" authorId="0">
      <text>
        <r>
          <rPr>
            <b/>
            <sz val="9"/>
            <rFont val="Tahoma"/>
            <family val="2"/>
          </rPr>
          <t>Степура Віта Вікторівна:</t>
        </r>
        <r>
          <rPr>
            <sz val="9"/>
            <rFont val="Tahoma"/>
            <family val="2"/>
          </rPr>
          <t xml:space="preserve">
БЕЗ ПДВ</t>
        </r>
      </text>
    </comment>
  </commentList>
</comments>
</file>

<file path=xl/sharedStrings.xml><?xml version="1.0" encoding="utf-8"?>
<sst xmlns="http://schemas.openxmlformats.org/spreadsheetml/2006/main" count="415" uniqueCount="155">
  <si>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</si>
  <si>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</si>
  <si>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</si>
  <si>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</si>
  <si>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</si>
  <si>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</si>
  <si>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</si>
  <si>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</si>
  <si>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</si>
  <si>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</si>
  <si>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</si>
  <si>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</si>
  <si>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</si>
  <si>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</si>
  <si>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</si>
  <si>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</si>
  <si>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</si>
  <si>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</si>
  <si>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</si>
  <si>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</si>
  <si>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</si>
  <si>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</si>
  <si>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</si>
  <si>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Послуги електролабораторії</t>
  </si>
  <si>
    <t>Лічильники електроенергії</t>
  </si>
  <si>
    <t>Не відбулась . Відмінено торги. Пропозиція учасника не відповідає вимогам</t>
  </si>
  <si>
    <t>Електроінструменти</t>
  </si>
  <si>
    <t>Муфти кабельні</t>
  </si>
  <si>
    <t>Медичні (хірургічні) маски (тришарові)</t>
  </si>
  <si>
    <t>Дезинфікуючий засіб для обробки рук і шкіри (антисептик)</t>
  </si>
  <si>
    <t>метизи</t>
  </si>
  <si>
    <t>Послуги екскаватора</t>
  </si>
  <si>
    <t>Послуги автовишки</t>
  </si>
  <si>
    <t>Господарські товари</t>
  </si>
  <si>
    <t>Рукавички латексні</t>
  </si>
  <si>
    <t>Миючі засоби</t>
  </si>
  <si>
    <t>Захисні головні убори (каски з підшоломником)</t>
  </si>
  <si>
    <t>Гільзи з’єднувальні алюмінієві</t>
  </si>
  <si>
    <t>Провід СІП</t>
  </si>
  <si>
    <t>Робоче взуття</t>
  </si>
  <si>
    <t>Послуги із розроблення нормативних характеристик та обчислення структури нормативних значень технологічних витрат електроенергії в електричних мережах ТОВ «Нафтогаз тепло»</t>
  </si>
  <si>
    <t>Аптечки</t>
  </si>
  <si>
    <t>Виробничий одяг</t>
  </si>
  <si>
    <t>Персональні комп’ютери</t>
  </si>
  <si>
    <t>Послуги по навчанню з електробезпеки</t>
  </si>
  <si>
    <t>Залізобетонні опори повітряних ліній електропередач</t>
  </si>
  <si>
    <t>Спеціалізована технічна література</t>
  </si>
  <si>
    <t>Столи комп’ютерні та шафи (стелажі) для документів</t>
  </si>
  <si>
    <t>Комплектуючі засоби кріплення проводів СІП</t>
  </si>
  <si>
    <t>Страхування майна (активи)</t>
  </si>
  <si>
    <t>Автомобільні шини</t>
  </si>
  <si>
    <t>Пакети оновлення комп'ютерної програми "М.Е.Doc" у вигляді електронного дистрибутиву</t>
  </si>
  <si>
    <t>Обмежувачі перенапруги ОПНп, запобіжники П(т) та запобіжники ПН</t>
  </si>
  <si>
    <t>Послуги з проведення психофізіологічної експертизи</t>
  </si>
  <si>
    <t>Захищені носії інформації AvestKey</t>
  </si>
  <si>
    <t>Вимірювальні прилади</t>
  </si>
  <si>
    <t>Напівкомбінезони робочі утеплені</t>
  </si>
  <si>
    <t>Куртки утеплені робочі</t>
  </si>
  <si>
    <t>розірвано</t>
  </si>
  <si>
    <r>
      <t xml:space="preserve">вартість, тис. грн
</t>
    </r>
    <r>
      <rPr>
        <sz val="12"/>
        <color indexed="10"/>
        <rFont val="Times New Roman"/>
        <family val="1"/>
      </rPr>
      <t>без ПДВ</t>
    </r>
  </si>
  <si>
    <r>
      <t xml:space="preserve">загальна вартість, тис. грн
</t>
    </r>
    <r>
      <rPr>
        <sz val="12"/>
        <color indexed="10"/>
        <rFont val="Times New Roman"/>
        <family val="1"/>
      </rPr>
      <t>без ПДВ</t>
    </r>
  </si>
  <si>
    <t>термоусаджувальні трубки</t>
  </si>
  <si>
    <t>навчання медичних працівників методам проведення перед рейсових (після рейсових) медичних оглядів водіїв транспортних засобів з видачею свідоцтва на право проведення щозмінних перед рейсових та після рейсових медичних оглядів водіїв транспортних засобів</t>
  </si>
  <si>
    <t>загальнодоступні (універсальні) та інші телекомунікаційні послуги, супутні (додаткові) послуги</t>
  </si>
  <si>
    <t>Бензин та дизельне паливо</t>
  </si>
  <si>
    <t>послуги із заправки та відновлення картриджів</t>
  </si>
  <si>
    <t>Кабель ААБл-10 3х95</t>
  </si>
  <si>
    <t>Засоби гігієни</t>
  </si>
  <si>
    <t>Мішки для побутового сміття</t>
  </si>
  <si>
    <t>Послуги з охорони об’єктів ОСР м. Новий Розділ</t>
  </si>
  <si>
    <t>Послуги автокрана</t>
  </si>
  <si>
    <t>Мегомметри</t>
  </si>
  <si>
    <t>Бензопили та високорізи</t>
  </si>
  <si>
    <t>Шафи для документів та столи письмові</t>
  </si>
  <si>
    <t>Журнали, бланки з охорони праці, електробезпеки, технічної експлуатації електроустановок, пожежної безпеки і безпеки дорожнього руху</t>
  </si>
  <si>
    <t>Посвідчення з охорони праці, електробезпеки, пожежної безпеки</t>
  </si>
  <si>
    <t>Рубильники, роз’єднувачі, приводи та автоматичні вимикачі</t>
  </si>
  <si>
    <t>Шафи для одягу</t>
  </si>
  <si>
    <t>товар</t>
  </si>
  <si>
    <t>Забезпечення діяльності підприємства</t>
  </si>
  <si>
    <t>Матеріали для забезпечення господарської діяльності</t>
  </si>
  <si>
    <t>м</t>
  </si>
  <si>
    <t>л</t>
  </si>
  <si>
    <t>послуга</t>
  </si>
  <si>
    <t>шт</t>
  </si>
  <si>
    <t>послуги</t>
  </si>
  <si>
    <t>Канцелярські товари в асортименті</t>
  </si>
  <si>
    <t>мастильні засоби :</t>
  </si>
  <si>
    <t>інвестиційна програма та виробнича потреба</t>
  </si>
  <si>
    <t xml:space="preserve">Керівник ліцензіата     </t>
  </si>
  <si>
    <t xml:space="preserve">Генеральний Директор                            </t>
  </si>
  <si>
    <t xml:space="preserve">                           Віталій  МИХАЙЛЬО  ___________________________</t>
  </si>
  <si>
    <t xml:space="preserve">        М. П. </t>
  </si>
  <si>
    <t>____       ____________       20___     року</t>
  </si>
  <si>
    <t>Ліцензіат</t>
  </si>
  <si>
    <t>Філія"Новороздільські електромережі"</t>
  </si>
  <si>
    <t>-</t>
  </si>
  <si>
    <t>UA-2021-12-29-002944-c</t>
  </si>
  <si>
    <t>UA-2021-12-24-008718-c</t>
  </si>
  <si>
    <t>UA-2021-12-09-014300-c</t>
  </si>
  <si>
    <t>UA-2021-12-08-015013-c</t>
  </si>
  <si>
    <t>UA-2021-12-08-014996-c</t>
  </si>
  <si>
    <t>UA-2021-12-07-011096-c</t>
  </si>
  <si>
    <t>UA-2021-12-03-011132-c</t>
  </si>
  <si>
    <t>UA-2021-11-30-010717-c</t>
  </si>
  <si>
    <t>UA-2021-11-29-013758-c</t>
  </si>
  <si>
    <t>UA-2021-11-29-007492-c</t>
  </si>
  <si>
    <t>UA-2021-11-03-006080-a</t>
  </si>
  <si>
    <t>UA-2021-10-28-010522-a</t>
  </si>
  <si>
    <t>UA-2021-10-27-008950-a</t>
  </si>
  <si>
    <t>UA-2021-10-25-013868-b</t>
  </si>
  <si>
    <t>UA-2021-10-25-013340-b</t>
  </si>
  <si>
    <t>UA-2021-09-28-011309-b</t>
  </si>
  <si>
    <t>UA-2021-09-28-009741-b</t>
  </si>
  <si>
    <t>UA-2021-09-22-012774-b</t>
  </si>
  <si>
    <t>UA-2021-09-20-007145-b</t>
  </si>
  <si>
    <t>UA-2021-09-16-011645-b</t>
  </si>
  <si>
    <t>UA-2021-09-13-010297-b</t>
  </si>
  <si>
    <t>UA-2021-09-13-010032-b</t>
  </si>
  <si>
    <t>UA-2021-08-26-009876-a</t>
  </si>
  <si>
    <t>UA-2021-08-06-004259-a</t>
  </si>
  <si>
    <t>UA-2021-07-30-001795-b</t>
  </si>
  <si>
    <t>UA-2021-07-30-001320-b</t>
  </si>
  <si>
    <t>UA-2021-07-19-003825-b</t>
  </si>
  <si>
    <t>UA-2021-06-16-010150-b</t>
  </si>
  <si>
    <t>UA-2021-06-04-010967-b</t>
  </si>
  <si>
    <t>UA-2021-05-28-005178-b</t>
  </si>
  <si>
    <t>UA-2021-05-28-005142-b</t>
  </si>
  <si>
    <t>UA-2021-05-28-005040-b</t>
  </si>
  <si>
    <t>UA-2021-05-27-006112-b</t>
  </si>
  <si>
    <t>UA-2021-05-25-009526-b</t>
  </si>
  <si>
    <t>UA-2021-05-11-005889-a</t>
  </si>
  <si>
    <t>UA-2021-04-20-001880-c</t>
  </si>
  <si>
    <t>UA-2021-04-19-003397-c</t>
  </si>
  <si>
    <t>UA-2021-04-15-002835-a</t>
  </si>
  <si>
    <t>UA-2021-02-25-002648-b</t>
  </si>
  <si>
    <t>UA-2021-03-26-011290-c</t>
  </si>
  <si>
    <t>UA-2021-04-01-001040-a</t>
  </si>
  <si>
    <t>UA-2021-03-25-012765-c</t>
  </si>
  <si>
    <t>UA-2021-03-25-012761-c</t>
  </si>
  <si>
    <t>UA-2021-03-25-012699-c</t>
  </si>
  <si>
    <t>UA-2021-03-25-012685-c</t>
  </si>
  <si>
    <t>UA-2021-03-25-012678-c</t>
  </si>
  <si>
    <t>UA-2021-03-25-006046-b</t>
  </si>
  <si>
    <t>UA-2021-02-11-006877-c</t>
  </si>
  <si>
    <t>UA-2021-01-25-011410-b</t>
  </si>
  <si>
    <t>UA-2021-01-28-007066-b</t>
  </si>
  <si>
    <t>UA-2021-01-28-003935-b</t>
  </si>
  <si>
    <t>UA-2021-02-18-002140-b</t>
  </si>
  <si>
    <t>UA-2021-01-11-000312-b</t>
  </si>
  <si>
    <t>UA-2021-02-11-002970-c</t>
  </si>
  <si>
    <t>UA-2021-02-11-009386-a</t>
  </si>
  <si>
    <t>UA-2021-02-05-000013-a</t>
  </si>
  <si>
    <t>UA-2021-02-04-015136-a</t>
  </si>
  <si>
    <t>UA-2021-01-26-011339-b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</si>
</sst>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dd\.mm\.yyyy"/>
    <numFmt numFmtId="206" formatCode="#,##0.00\ _₴"/>
    <numFmt numFmtId="207" formatCode="mmm/yyyy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3"/>
      <name val="Times New Roman"/>
      <family val="1"/>
    </font>
    <font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Arial"/>
      <family val="2"/>
    </font>
    <font>
      <u val="single"/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283746"/>
      <name val="Arial"/>
      <family val="2"/>
    </font>
    <font>
      <u val="single"/>
      <sz val="10"/>
      <color theme="4"/>
      <name val="Arial Cyr"/>
      <family val="0"/>
    </font>
    <font>
      <b/>
      <sz val="12"/>
      <color rgb="FF454545"/>
      <name val="Times New Roman"/>
      <family val="1"/>
    </font>
    <font>
      <b/>
      <sz val="12"/>
      <color rgb="FF333333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0" borderId="1" applyNumberFormat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34" applyFont="1" applyFill="1">
      <alignment/>
      <protection/>
    </xf>
    <xf numFmtId="0" fontId="5" fillId="0" borderId="0" xfId="34" applyFont="1" applyFill="1" applyBorder="1">
      <alignment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1" xfId="34" applyFont="1" applyFill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 wrapText="1"/>
      <protection/>
    </xf>
    <xf numFmtId="0" fontId="7" fillId="0" borderId="13" xfId="34" applyFont="1" applyFill="1" applyBorder="1" applyAlignment="1">
      <alignment horizontal="center" vertical="center" wrapText="1"/>
      <protection/>
    </xf>
    <xf numFmtId="0" fontId="7" fillId="0" borderId="14" xfId="34" applyFont="1" applyFill="1" applyBorder="1" applyAlignment="1">
      <alignment horizontal="center" vertical="center" wrapText="1"/>
      <protection/>
    </xf>
    <xf numFmtId="0" fontId="7" fillId="0" borderId="15" xfId="34" applyFont="1" applyFill="1" applyBorder="1" applyAlignment="1">
      <alignment horizontal="center" vertical="center" wrapText="1"/>
      <protection/>
    </xf>
    <xf numFmtId="0" fontId="7" fillId="0" borderId="16" xfId="34" applyFont="1" applyFill="1" applyBorder="1" applyAlignment="1">
      <alignment horizontal="center" vertical="center" wrapText="1"/>
      <protection/>
    </xf>
    <xf numFmtId="0" fontId="7" fillId="0" borderId="17" xfId="34" applyFont="1" applyFill="1" applyBorder="1" applyAlignment="1">
      <alignment horizontal="center" vertical="center" wrapText="1"/>
      <protection/>
    </xf>
    <xf numFmtId="0" fontId="7" fillId="0" borderId="18" xfId="34" applyFont="1" applyFill="1" applyBorder="1" applyAlignment="1">
      <alignment horizontal="center" vertical="center" wrapText="1"/>
      <protection/>
    </xf>
    <xf numFmtId="0" fontId="11" fillId="0" borderId="0" xfId="34" applyFont="1" applyFill="1">
      <alignment/>
      <protection/>
    </xf>
    <xf numFmtId="0" fontId="5" fillId="0" borderId="15" xfId="34" applyFont="1" applyFill="1" applyBorder="1" applyAlignment="1">
      <alignment wrapText="1"/>
      <protection/>
    </xf>
    <xf numFmtId="0" fontId="5" fillId="0" borderId="15" xfId="34" applyFont="1" applyBorder="1" applyAlignment="1">
      <alignment wrapText="1"/>
      <protection/>
    </xf>
    <xf numFmtId="0" fontId="11" fillId="0" borderId="0" xfId="34" applyFont="1" applyFill="1" applyAlignment="1">
      <alignment horizontal="left"/>
      <protection/>
    </xf>
    <xf numFmtId="0" fontId="7" fillId="33" borderId="12" xfId="34" applyFont="1" applyFill="1" applyBorder="1" applyAlignment="1">
      <alignment horizontal="center" vertical="center" wrapText="1"/>
      <protection/>
    </xf>
    <xf numFmtId="0" fontId="7" fillId="0" borderId="19" xfId="34" applyFont="1" applyFill="1" applyBorder="1" applyAlignment="1">
      <alignment horizontal="center" vertical="center" wrapText="1"/>
      <protection/>
    </xf>
    <xf numFmtId="0" fontId="7" fillId="0" borderId="20" xfId="34" applyFont="1" applyFill="1" applyBorder="1" applyAlignment="1">
      <alignment horizontal="center" vertical="center" wrapText="1"/>
      <protection/>
    </xf>
    <xf numFmtId="0" fontId="7" fillId="0" borderId="21" xfId="34" applyFont="1" applyFill="1" applyBorder="1" applyAlignment="1">
      <alignment horizontal="center" vertical="center" wrapText="1"/>
      <protection/>
    </xf>
    <xf numFmtId="0" fontId="7" fillId="0" borderId="22" xfId="34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34" applyFont="1" applyFill="1">
      <alignment/>
      <protection/>
    </xf>
    <xf numFmtId="0" fontId="13" fillId="0" borderId="17" xfId="34" applyFont="1" applyFill="1" applyBorder="1" applyAlignment="1">
      <alignment horizontal="center" vertical="center" wrapText="1"/>
      <protection/>
    </xf>
    <xf numFmtId="0" fontId="14" fillId="0" borderId="0" xfId="34" applyFont="1" applyFill="1">
      <alignment/>
      <protection/>
    </xf>
    <xf numFmtId="14" fontId="63" fillId="0" borderId="15" xfId="0" applyNumberFormat="1" applyFont="1" applyBorder="1" applyAlignment="1">
      <alignment horizontal="center" vertical="center" wrapText="1"/>
    </xf>
    <xf numFmtId="14" fontId="63" fillId="0" borderId="23" xfId="0" applyNumberFormat="1" applyFont="1" applyBorder="1" applyAlignment="1">
      <alignment vertical="center" wrapText="1"/>
    </xf>
    <xf numFmtId="14" fontId="63" fillId="0" borderId="15" xfId="0" applyNumberFormat="1" applyFont="1" applyBorder="1" applyAlignment="1">
      <alignment vertical="center" wrapText="1"/>
    </xf>
    <xf numFmtId="14" fontId="63" fillId="0" borderId="24" xfId="0" applyNumberFormat="1" applyFont="1" applyBorder="1" applyAlignment="1">
      <alignment horizontal="center" vertical="center" wrapText="1"/>
    </xf>
    <xf numFmtId="206" fontId="64" fillId="0" borderId="15" xfId="0" applyNumberFormat="1" applyFont="1" applyBorder="1" applyAlignment="1">
      <alignment horizontal="center" vertical="center" wrapText="1"/>
    </xf>
    <xf numFmtId="206" fontId="64" fillId="0" borderId="24" xfId="0" applyNumberFormat="1" applyFont="1" applyBorder="1" applyAlignment="1">
      <alignment horizontal="center" vertical="center" wrapText="1"/>
    </xf>
    <xf numFmtId="206" fontId="64" fillId="0" borderId="23" xfId="0" applyNumberFormat="1" applyFont="1" applyBorder="1" applyAlignment="1">
      <alignment vertical="center" wrapText="1"/>
    </xf>
    <xf numFmtId="206" fontId="63" fillId="0" borderId="15" xfId="0" applyNumberFormat="1" applyFont="1" applyBorder="1" applyAlignment="1">
      <alignment horizontal="center" vertical="center" wrapText="1"/>
    </xf>
    <xf numFmtId="206" fontId="63" fillId="0" borderId="24" xfId="0" applyNumberFormat="1" applyFont="1" applyBorder="1" applyAlignment="1">
      <alignment horizontal="center" vertical="center" wrapText="1"/>
    </xf>
    <xf numFmtId="206" fontId="63" fillId="0" borderId="23" xfId="0" applyNumberFormat="1" applyFont="1" applyBorder="1" applyAlignment="1">
      <alignment vertical="center" wrapText="1"/>
    </xf>
    <xf numFmtId="0" fontId="65" fillId="0" borderId="0" xfId="34" applyFont="1" applyFill="1">
      <alignment/>
      <protection/>
    </xf>
    <xf numFmtId="0" fontId="66" fillId="0" borderId="17" xfId="34" applyFont="1" applyFill="1" applyBorder="1" applyAlignment="1">
      <alignment horizontal="center" vertical="center" wrapText="1"/>
      <protection/>
    </xf>
    <xf numFmtId="0" fontId="67" fillId="0" borderId="0" xfId="34" applyFont="1" applyFill="1">
      <alignment/>
      <protection/>
    </xf>
    <xf numFmtId="0" fontId="7" fillId="0" borderId="25" xfId="34" applyFont="1" applyFill="1" applyBorder="1" applyAlignment="1">
      <alignment horizontal="center" vertical="center" wrapText="1"/>
      <protection/>
    </xf>
    <xf numFmtId="0" fontId="7" fillId="0" borderId="26" xfId="34" applyFont="1" applyFill="1" applyBorder="1" applyAlignment="1">
      <alignment horizontal="center" vertical="center" wrapText="1"/>
      <protection/>
    </xf>
    <xf numFmtId="14" fontId="63" fillId="0" borderId="23" xfId="0" applyNumberFormat="1" applyFont="1" applyBorder="1" applyAlignment="1">
      <alignment horizontal="center" vertical="center" wrapText="1"/>
    </xf>
    <xf numFmtId="0" fontId="68" fillId="0" borderId="0" xfId="34" applyFont="1" applyFill="1">
      <alignment/>
      <protection/>
    </xf>
    <xf numFmtId="0" fontId="11" fillId="0" borderId="0" xfId="34" applyFont="1" applyFill="1" applyBorder="1">
      <alignment/>
      <protection/>
    </xf>
    <xf numFmtId="2" fontId="69" fillId="0" borderId="15" xfId="0" applyNumberFormat="1" applyFont="1" applyBorder="1" applyAlignment="1">
      <alignment horizontal="center" vertical="center" wrapText="1"/>
    </xf>
    <xf numFmtId="2" fontId="69" fillId="0" borderId="24" xfId="0" applyNumberFormat="1" applyFont="1" applyBorder="1" applyAlignment="1">
      <alignment horizontal="center" vertical="center" wrapText="1"/>
    </xf>
    <xf numFmtId="2" fontId="69" fillId="0" borderId="23" xfId="0" applyNumberFormat="1" applyFont="1" applyBorder="1" applyAlignment="1">
      <alignment horizontal="center" vertical="center" wrapText="1"/>
    </xf>
    <xf numFmtId="2" fontId="69" fillId="0" borderId="24" xfId="0" applyNumberFormat="1" applyFont="1" applyBorder="1" applyAlignment="1">
      <alignment vertical="center" wrapText="1"/>
    </xf>
    <xf numFmtId="0" fontId="7" fillId="0" borderId="27" xfId="34" applyFont="1" applyFill="1" applyBorder="1" applyAlignment="1">
      <alignment horizontal="center" vertical="center" wrapText="1"/>
      <protection/>
    </xf>
    <xf numFmtId="206" fontId="70" fillId="0" borderId="15" xfId="0" applyNumberFormat="1" applyFont="1" applyBorder="1" applyAlignment="1">
      <alignment horizontal="center" vertical="center" wrapText="1"/>
    </xf>
    <xf numFmtId="206" fontId="70" fillId="0" borderId="24" xfId="0" applyNumberFormat="1" applyFont="1" applyBorder="1" applyAlignment="1">
      <alignment horizontal="center" vertical="center" wrapText="1"/>
    </xf>
    <xf numFmtId="206" fontId="70" fillId="0" borderId="23" xfId="0" applyNumberFormat="1" applyFont="1" applyBorder="1" applyAlignment="1">
      <alignment horizontal="center" vertical="center" wrapText="1"/>
    </xf>
    <xf numFmtId="0" fontId="11" fillId="0" borderId="17" xfId="34" applyFont="1" applyFill="1" applyBorder="1" applyAlignment="1">
      <alignment horizontal="center" vertical="center" wrapText="1"/>
      <protection/>
    </xf>
    <xf numFmtId="0" fontId="71" fillId="0" borderId="2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29" xfId="38" applyFont="1" applyFill="1" applyBorder="1" applyAlignment="1" applyProtection="1">
      <alignment horizontal="center" vertical="center" wrapText="1"/>
      <protection/>
    </xf>
    <xf numFmtId="0" fontId="7" fillId="0" borderId="15" xfId="34" applyFont="1" applyBorder="1" applyAlignment="1">
      <alignment horizontal="center" vertical="center" wrapText="1"/>
      <protection/>
    </xf>
    <xf numFmtId="0" fontId="7" fillId="34" borderId="12" xfId="34" applyFont="1" applyFill="1" applyBorder="1" applyAlignment="1">
      <alignment horizontal="center" vertical="center" wrapText="1"/>
      <protection/>
    </xf>
    <xf numFmtId="0" fontId="7" fillId="34" borderId="15" xfId="34" applyFont="1" applyFill="1" applyBorder="1" applyAlignment="1">
      <alignment horizontal="center" vertical="center" wrapText="1"/>
      <protection/>
    </xf>
    <xf numFmtId="0" fontId="10" fillId="0" borderId="0" xfId="34" applyFont="1">
      <alignment/>
      <protection/>
    </xf>
    <xf numFmtId="0" fontId="10" fillId="0" borderId="0" xfId="34" applyFont="1" applyFill="1" applyAlignment="1">
      <alignment horizontal="left" wrapText="1"/>
      <protection/>
    </xf>
    <xf numFmtId="0" fontId="7" fillId="0" borderId="25" xfId="34" applyFont="1" applyFill="1" applyBorder="1" applyAlignment="1">
      <alignment horizontal="center" vertical="center" wrapText="1"/>
      <protection/>
    </xf>
    <xf numFmtId="0" fontId="7" fillId="0" borderId="20" xfId="34" applyFont="1" applyFill="1" applyBorder="1" applyAlignment="1">
      <alignment horizontal="center" vertical="center" wrapText="1"/>
      <protection/>
    </xf>
    <xf numFmtId="0" fontId="7" fillId="0" borderId="26" xfId="34" applyFont="1" applyFill="1" applyBorder="1" applyAlignment="1">
      <alignment horizontal="center" vertical="center" wrapText="1"/>
      <protection/>
    </xf>
    <xf numFmtId="0" fontId="7" fillId="0" borderId="21" xfId="34" applyFont="1" applyFill="1" applyBorder="1" applyAlignment="1">
      <alignment horizontal="center" vertical="center" wrapText="1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30" xfId="34" applyFont="1" applyFill="1" applyBorder="1" applyAlignment="1">
      <alignment horizontal="center" vertical="center" wrapText="1"/>
      <protection/>
    </xf>
    <xf numFmtId="0" fontId="7" fillId="0" borderId="31" xfId="34" applyFont="1" applyFill="1" applyBorder="1" applyAlignment="1">
      <alignment horizontal="center" vertic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7" fillId="0" borderId="32" xfId="34" applyFont="1" applyFill="1" applyBorder="1" applyAlignment="1">
      <alignment horizontal="center" vertical="center" wrapText="1"/>
      <protection/>
    </xf>
    <xf numFmtId="0" fontId="7" fillId="0" borderId="33" xfId="34" applyFont="1" applyFill="1" applyBorder="1" applyAlignment="1">
      <alignment horizontal="center" vertical="center" wrapText="1"/>
      <protection/>
    </xf>
    <xf numFmtId="0" fontId="7" fillId="0" borderId="19" xfId="34" applyFont="1" applyFill="1" applyBorder="1" applyAlignment="1">
      <alignment horizontal="center" vertical="center" wrapText="1"/>
      <protection/>
    </xf>
    <xf numFmtId="0" fontId="7" fillId="34" borderId="32" xfId="34" applyFont="1" applyFill="1" applyBorder="1" applyAlignment="1">
      <alignment horizontal="center" vertical="center" wrapText="1"/>
      <protection/>
    </xf>
    <xf numFmtId="0" fontId="7" fillId="34" borderId="33" xfId="34" applyFont="1" applyFill="1" applyBorder="1" applyAlignment="1">
      <alignment horizontal="center" vertical="center" wrapText="1"/>
      <protection/>
    </xf>
    <xf numFmtId="0" fontId="7" fillId="34" borderId="19" xfId="34" applyFont="1" applyFill="1" applyBorder="1" applyAlignment="1">
      <alignment horizontal="center" vertical="center" wrapText="1"/>
      <protection/>
    </xf>
    <xf numFmtId="0" fontId="7" fillId="0" borderId="17" xfId="34" applyFont="1" applyFill="1" applyBorder="1" applyAlignment="1">
      <alignment horizontal="center" vertical="center" wrapText="1"/>
      <protection/>
    </xf>
    <xf numFmtId="0" fontId="7" fillId="0" borderId="34" xfId="34" applyFont="1" applyFill="1" applyBorder="1" applyAlignment="1">
      <alignment horizontal="center" vertical="center" wrapText="1"/>
      <protection/>
    </xf>
    <xf numFmtId="0" fontId="7" fillId="0" borderId="35" xfId="34" applyFont="1" applyFill="1" applyBorder="1" applyAlignment="1">
      <alignment horizontal="center" vertical="center" wrapText="1"/>
      <protection/>
    </xf>
    <xf numFmtId="0" fontId="11" fillId="0" borderId="17" xfId="34" applyFont="1" applyFill="1" applyBorder="1" applyAlignment="1">
      <alignment horizontal="left" vertical="center" wrapText="1"/>
      <protection/>
    </xf>
    <xf numFmtId="0" fontId="11" fillId="0" borderId="34" xfId="34" applyFont="1" applyFill="1" applyBorder="1" applyAlignment="1">
      <alignment horizontal="left" vertical="center" wrapText="1"/>
      <protection/>
    </xf>
    <xf numFmtId="0" fontId="11" fillId="0" borderId="35" xfId="34" applyFont="1" applyFill="1" applyBorder="1" applyAlignment="1">
      <alignment horizontal="left" vertical="center" wrapText="1"/>
      <protection/>
    </xf>
    <xf numFmtId="0" fontId="13" fillId="0" borderId="32" xfId="34" applyFont="1" applyFill="1" applyBorder="1" applyAlignment="1">
      <alignment horizontal="center" vertical="center" wrapText="1"/>
      <protection/>
    </xf>
    <xf numFmtId="0" fontId="13" fillId="0" borderId="33" xfId="34" applyFont="1" applyFill="1" applyBorder="1" applyAlignment="1">
      <alignment horizontal="center" vertical="center" wrapText="1"/>
      <protection/>
    </xf>
    <xf numFmtId="0" fontId="13" fillId="0" borderId="19" xfId="34" applyFont="1" applyFill="1" applyBorder="1" applyAlignment="1">
      <alignment horizontal="center" vertical="center" wrapText="1"/>
      <protection/>
    </xf>
    <xf numFmtId="0" fontId="7" fillId="34" borderId="20" xfId="34" applyFont="1" applyFill="1" applyBorder="1" applyAlignment="1">
      <alignment horizontal="center" vertical="center" wrapText="1"/>
      <protection/>
    </xf>
    <xf numFmtId="0" fontId="7" fillId="34" borderId="22" xfId="34" applyFont="1" applyFill="1" applyBorder="1" applyAlignment="1">
      <alignment horizontal="center" vertical="center" wrapText="1"/>
      <protection/>
    </xf>
    <xf numFmtId="0" fontId="7" fillId="34" borderId="36" xfId="34" applyFont="1" applyFill="1" applyBorder="1" applyAlignment="1">
      <alignment horizontal="center" vertical="center" wrapText="1"/>
      <protection/>
    </xf>
    <xf numFmtId="0" fontId="66" fillId="0" borderId="20" xfId="34" applyFont="1" applyFill="1" applyBorder="1" applyAlignment="1">
      <alignment horizontal="center" vertical="center" wrapText="1"/>
      <protection/>
    </xf>
    <xf numFmtId="0" fontId="66" fillId="0" borderId="22" xfId="34" applyFont="1" applyFill="1" applyBorder="1" applyAlignment="1">
      <alignment horizontal="center" vertical="center" wrapText="1"/>
      <protection/>
    </xf>
    <xf numFmtId="0" fontId="66" fillId="0" borderId="36" xfId="34" applyFont="1" applyFill="1" applyBorder="1" applyAlignment="1">
      <alignment horizontal="center" vertical="center" wrapText="1"/>
      <protection/>
    </xf>
    <xf numFmtId="201" fontId="73" fillId="0" borderId="24" xfId="65" applyFont="1" applyFill="1" applyBorder="1" applyAlignment="1">
      <alignment horizontal="left" vertical="top" wrapText="1"/>
    </xf>
    <xf numFmtId="201" fontId="73" fillId="0" borderId="23" xfId="65" applyFont="1" applyFill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201" fontId="73" fillId="0" borderId="15" xfId="65" applyFont="1" applyFill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</cellXfs>
  <cellStyles count="54">
    <cellStyle name="Normal" xfId="0"/>
    <cellStyle name="RowLevel_1" xfId="3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_dodatok 3" xfId="34"/>
    <cellStyle name="Ввід" xfId="35"/>
    <cellStyle name="Percent" xfId="36"/>
    <cellStyle name="Гарний" xfId="37"/>
    <cellStyle name="Hyperlink" xfId="38"/>
    <cellStyle name="Currency" xfId="39"/>
    <cellStyle name="Currency [0]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_nkre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zoomScale="74" zoomScaleNormal="74" zoomScaleSheetLayoutView="59" workbookViewId="0" topLeftCell="A2">
      <selection activeCell="S9" sqref="S9"/>
    </sheetView>
  </sheetViews>
  <sheetFormatPr defaultColWidth="9.140625" defaultRowHeight="12.75"/>
  <cols>
    <col min="1" max="1" width="4.28125" style="1" customWidth="1"/>
    <col min="2" max="2" width="15.28125" style="1" customWidth="1"/>
    <col min="3" max="3" width="61.28125" style="15" customWidth="1"/>
    <col min="4" max="4" width="31.7109375" style="1" customWidth="1"/>
    <col min="5" max="5" width="23.8515625" style="1" customWidth="1"/>
    <col min="6" max="6" width="15.28125" style="1" customWidth="1"/>
    <col min="7" max="7" width="9.7109375" style="1" customWidth="1"/>
    <col min="8" max="10" width="11.28125" style="1" customWidth="1"/>
    <col min="11" max="11" width="0.13671875" style="1" customWidth="1"/>
    <col min="12" max="12" width="16.28125" style="1" hidden="1" customWidth="1"/>
    <col min="13" max="14" width="11.28125" style="1" customWidth="1"/>
    <col min="15" max="15" width="17.28125" style="1" customWidth="1"/>
    <col min="16" max="16" width="17.28125" style="1" hidden="1" customWidth="1"/>
    <col min="17" max="17" width="29.00390625" style="35" customWidth="1"/>
    <col min="18" max="18" width="16.7109375" style="1" customWidth="1"/>
    <col min="19" max="19" width="23.421875" style="22" customWidth="1"/>
    <col min="20" max="21" width="11.28125" style="1" customWidth="1"/>
    <col min="22" max="22" width="13.421875" style="1" customWidth="1"/>
    <col min="23" max="23" width="13.421875" style="1" hidden="1" customWidth="1"/>
    <col min="24" max="26" width="16.7109375" style="1" customWidth="1"/>
    <col min="27" max="27" width="0.13671875" style="1" customWidth="1"/>
    <col min="28" max="28" width="9.140625" style="1" hidden="1" customWidth="1"/>
    <col min="29" max="16384" width="9.140625" style="1" customWidth="1"/>
  </cols>
  <sheetData>
    <row r="1" spans="1:26" ht="15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X1" s="59" t="s">
        <v>16</v>
      </c>
      <c r="Y1" s="59"/>
      <c r="Z1" s="59"/>
    </row>
    <row r="2" spans="24:26" ht="18.75">
      <c r="X2" s="59"/>
      <c r="Y2" s="59"/>
      <c r="Z2" s="59"/>
    </row>
    <row r="3" spans="1:26" ht="15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24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2" customFormat="1" ht="17.25" customHeight="1">
      <c r="A5" s="74" t="s">
        <v>0</v>
      </c>
      <c r="B5" s="74" t="s">
        <v>13</v>
      </c>
      <c r="C5" s="77" t="s">
        <v>12</v>
      </c>
      <c r="D5" s="74" t="s">
        <v>17</v>
      </c>
      <c r="E5" s="74" t="s">
        <v>18</v>
      </c>
      <c r="F5" s="74" t="s">
        <v>14</v>
      </c>
      <c r="G5" s="83" t="s">
        <v>1</v>
      </c>
      <c r="H5" s="65" t="s">
        <v>15</v>
      </c>
      <c r="I5" s="60"/>
      <c r="J5" s="61"/>
      <c r="K5" s="38"/>
      <c r="L5" s="38"/>
      <c r="M5" s="60" t="s">
        <v>9</v>
      </c>
      <c r="N5" s="60"/>
      <c r="O5" s="61"/>
      <c r="P5" s="18"/>
      <c r="Q5" s="86" t="s">
        <v>21</v>
      </c>
      <c r="R5" s="68" t="s">
        <v>5</v>
      </c>
      <c r="S5" s="80" t="s">
        <v>6</v>
      </c>
      <c r="T5" s="60" t="s">
        <v>19</v>
      </c>
      <c r="U5" s="60"/>
      <c r="V5" s="61"/>
      <c r="W5" s="18"/>
      <c r="X5" s="68" t="s">
        <v>7</v>
      </c>
      <c r="Y5" s="71" t="s">
        <v>22</v>
      </c>
      <c r="Z5" s="68" t="s">
        <v>8</v>
      </c>
    </row>
    <row r="6" spans="1:26" s="2" customFormat="1" ht="65.25" customHeight="1">
      <c r="A6" s="75"/>
      <c r="B6" s="75"/>
      <c r="C6" s="78"/>
      <c r="D6" s="75"/>
      <c r="E6" s="75"/>
      <c r="F6" s="75"/>
      <c r="G6" s="84"/>
      <c r="H6" s="66"/>
      <c r="I6" s="62"/>
      <c r="J6" s="63"/>
      <c r="K6" s="39"/>
      <c r="L6" s="39"/>
      <c r="M6" s="62"/>
      <c r="N6" s="62"/>
      <c r="O6" s="63"/>
      <c r="P6" s="20"/>
      <c r="Q6" s="87"/>
      <c r="R6" s="69"/>
      <c r="S6" s="81"/>
      <c r="T6" s="62"/>
      <c r="U6" s="62"/>
      <c r="V6" s="63"/>
      <c r="W6" s="19"/>
      <c r="X6" s="69"/>
      <c r="Y6" s="72"/>
      <c r="Z6" s="69"/>
    </row>
    <row r="7" spans="1:26" s="2" customFormat="1" ht="67.5" customHeight="1" thickBot="1">
      <c r="A7" s="76"/>
      <c r="B7" s="76"/>
      <c r="C7" s="79"/>
      <c r="D7" s="76"/>
      <c r="E7" s="76"/>
      <c r="F7" s="76"/>
      <c r="G7" s="85"/>
      <c r="H7" s="3" t="s">
        <v>4</v>
      </c>
      <c r="I7" s="4" t="s">
        <v>2</v>
      </c>
      <c r="J7" s="5" t="s">
        <v>11</v>
      </c>
      <c r="K7" s="47"/>
      <c r="L7" s="47"/>
      <c r="M7" s="6" t="s">
        <v>4</v>
      </c>
      <c r="N7" s="4" t="s">
        <v>2</v>
      </c>
      <c r="O7" s="56" t="s">
        <v>59</v>
      </c>
      <c r="P7" s="16" t="s">
        <v>10</v>
      </c>
      <c r="Q7" s="88"/>
      <c r="R7" s="70"/>
      <c r="S7" s="82"/>
      <c r="T7" s="6" t="s">
        <v>4</v>
      </c>
      <c r="U7" s="7" t="s">
        <v>3</v>
      </c>
      <c r="V7" s="56" t="s">
        <v>60</v>
      </c>
      <c r="W7" s="17"/>
      <c r="X7" s="70"/>
      <c r="Y7" s="73"/>
      <c r="Z7" s="70"/>
    </row>
    <row r="8" spans="1:26" s="2" customFormat="1" ht="30" customHeight="1" thickBot="1">
      <c r="A8" s="10">
        <v>1</v>
      </c>
      <c r="B8" s="10">
        <v>2</v>
      </c>
      <c r="C8" s="51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/>
      <c r="L8" s="10"/>
      <c r="M8" s="10">
        <v>11</v>
      </c>
      <c r="N8" s="10">
        <v>12</v>
      </c>
      <c r="O8" s="10">
        <v>13</v>
      </c>
      <c r="P8" s="10">
        <v>13</v>
      </c>
      <c r="Q8" s="36">
        <v>14</v>
      </c>
      <c r="R8" s="10">
        <v>15</v>
      </c>
      <c r="S8" s="23">
        <v>16</v>
      </c>
      <c r="T8" s="10">
        <v>17</v>
      </c>
      <c r="U8" s="10">
        <v>18</v>
      </c>
      <c r="V8" s="10">
        <v>19</v>
      </c>
      <c r="W8" s="10"/>
      <c r="X8" s="10">
        <v>20</v>
      </c>
      <c r="Y8" s="10">
        <v>21</v>
      </c>
      <c r="Z8" s="10">
        <v>22</v>
      </c>
    </row>
    <row r="9" spans="1:28" s="2" customFormat="1" ht="90.75" customHeight="1" thickBot="1">
      <c r="A9" s="11">
        <v>1</v>
      </c>
      <c r="B9" s="8" t="s">
        <v>78</v>
      </c>
      <c r="C9" s="92" t="s">
        <v>61</v>
      </c>
      <c r="D9" s="8" t="str">
        <f>Q9</f>
        <v>https://prozorro.gov.ua/tender/UA-2021-01-26-011339-b</v>
      </c>
      <c r="E9" s="52" t="s">
        <v>79</v>
      </c>
      <c r="F9" s="53" t="s">
        <v>80</v>
      </c>
      <c r="G9" s="21" t="s">
        <v>81</v>
      </c>
      <c r="H9" s="8">
        <f>K9/1000</f>
        <v>7.986000000000001</v>
      </c>
      <c r="I9" s="8">
        <v>100</v>
      </c>
      <c r="J9" s="8">
        <f>K9/1000</f>
        <v>7.986000000000001</v>
      </c>
      <c r="K9" s="8">
        <f>L9/1.2</f>
        <v>7986.000000000001</v>
      </c>
      <c r="L9" s="48">
        <v>9583.2</v>
      </c>
      <c r="M9" s="8">
        <f>K9/1000</f>
        <v>7.986000000000001</v>
      </c>
      <c r="N9" s="8">
        <v>100</v>
      </c>
      <c r="O9" s="32">
        <f>K9/1000</f>
        <v>7.986000000000001</v>
      </c>
      <c r="P9" s="29">
        <v>6350</v>
      </c>
      <c r="Q9" s="54" t="str">
        <f aca="true" t="shared" si="0" ref="Q9:Q64">HYPERLINK(("https://prozorro.gov.ua/tender/"&amp;S9))</f>
        <v>https://prozorro.gov.ua/tender/UA-2021-01-26-011339-b</v>
      </c>
      <c r="R9" s="25">
        <v>44222</v>
      </c>
      <c r="S9" s="43" t="s">
        <v>154</v>
      </c>
      <c r="T9" s="8">
        <f>AB9/1000</f>
        <v>7.986000000000001</v>
      </c>
      <c r="U9" s="8">
        <v>100</v>
      </c>
      <c r="V9" s="32">
        <f>AB9/1000</f>
        <v>7.986000000000001</v>
      </c>
      <c r="W9" s="32">
        <v>5000</v>
      </c>
      <c r="X9" s="25">
        <v>44222</v>
      </c>
      <c r="Y9" s="13"/>
      <c r="Z9" s="9"/>
      <c r="AA9" s="29">
        <v>9583.2</v>
      </c>
      <c r="AB9" s="2">
        <f>AA9/1.2</f>
        <v>7986.000000000001</v>
      </c>
    </row>
    <row r="10" spans="1:28" s="2" customFormat="1" ht="88.5" customHeight="1" thickBot="1">
      <c r="A10" s="11">
        <v>2</v>
      </c>
      <c r="B10" s="8" t="s">
        <v>83</v>
      </c>
      <c r="C10" s="92" t="s">
        <v>62</v>
      </c>
      <c r="D10" s="8" t="str">
        <f aca="true" t="shared" si="1" ref="D10:D65">Q10</f>
        <v>https://prozorro.gov.ua/tender/UA-2021-02-04-015136-a</v>
      </c>
      <c r="E10" s="52" t="s">
        <v>79</v>
      </c>
      <c r="F10" s="53" t="s">
        <v>80</v>
      </c>
      <c r="G10" s="21" t="s">
        <v>83</v>
      </c>
      <c r="H10" s="8">
        <f aca="true" t="shared" si="2" ref="H10:H66">K10/1000</f>
        <v>1.2916666666666667</v>
      </c>
      <c r="I10" s="8">
        <v>1</v>
      </c>
      <c r="J10" s="8">
        <f aca="true" t="shared" si="3" ref="J10:J66">K10/1000</f>
        <v>1.2916666666666667</v>
      </c>
      <c r="K10" s="8">
        <f aca="true" t="shared" si="4" ref="K10:K66">L10/1.2</f>
        <v>1291.6666666666667</v>
      </c>
      <c r="L10" s="48">
        <v>1550</v>
      </c>
      <c r="M10" s="8">
        <f aca="true" t="shared" si="5" ref="M10:M66">K10/1000</f>
        <v>1.2916666666666667</v>
      </c>
      <c r="N10" s="8">
        <v>1</v>
      </c>
      <c r="O10" s="32">
        <f aca="true" t="shared" si="6" ref="O10:O66">K10/1000</f>
        <v>1.2916666666666667</v>
      </c>
      <c r="P10" s="29">
        <v>9500</v>
      </c>
      <c r="Q10" s="54" t="str">
        <f t="shared" si="0"/>
        <v>https://prozorro.gov.ua/tender/UA-2021-02-04-015136-a</v>
      </c>
      <c r="R10" s="25">
        <v>44229</v>
      </c>
      <c r="S10" s="43" t="s">
        <v>153</v>
      </c>
      <c r="T10" s="8">
        <f aca="true" t="shared" si="7" ref="T10:T66">AB10/1000</f>
        <v>1.2916666666666667</v>
      </c>
      <c r="U10" s="8">
        <v>1</v>
      </c>
      <c r="V10" s="32">
        <f aca="true" t="shared" si="8" ref="V10:V66">AB10/1000</f>
        <v>1.2916666666666667</v>
      </c>
      <c r="W10" s="32">
        <v>9500</v>
      </c>
      <c r="X10" s="25">
        <v>44229</v>
      </c>
      <c r="Y10" s="13"/>
      <c r="Z10" s="9"/>
      <c r="AA10" s="29">
        <v>1550</v>
      </c>
      <c r="AB10" s="2">
        <f aca="true" t="shared" si="9" ref="AB10:AB66">AA10/1.2</f>
        <v>1291.6666666666667</v>
      </c>
    </row>
    <row r="11" spans="1:28" s="2" customFormat="1" ht="47.25" customHeight="1" thickBot="1">
      <c r="A11" s="11">
        <v>3</v>
      </c>
      <c r="B11" s="8" t="s">
        <v>83</v>
      </c>
      <c r="C11" s="92" t="s">
        <v>63</v>
      </c>
      <c r="D11" s="8" t="str">
        <f t="shared" si="1"/>
        <v>https://prozorro.gov.ua/tender/UA-2021-02-05-000013-a</v>
      </c>
      <c r="E11" s="52" t="s">
        <v>79</v>
      </c>
      <c r="F11" s="53" t="s">
        <v>80</v>
      </c>
      <c r="G11" s="21" t="s">
        <v>83</v>
      </c>
      <c r="H11" s="8">
        <f t="shared" si="2"/>
        <v>2.5</v>
      </c>
      <c r="I11" s="8">
        <v>1</v>
      </c>
      <c r="J11" s="8">
        <f t="shared" si="3"/>
        <v>2.5</v>
      </c>
      <c r="K11" s="8">
        <f t="shared" si="4"/>
        <v>2500</v>
      </c>
      <c r="L11" s="48">
        <v>3000</v>
      </c>
      <c r="M11" s="8">
        <f t="shared" si="5"/>
        <v>2.5</v>
      </c>
      <c r="N11" s="8">
        <v>1</v>
      </c>
      <c r="O11" s="32">
        <f t="shared" si="6"/>
        <v>2.5</v>
      </c>
      <c r="P11" s="29">
        <v>1600</v>
      </c>
      <c r="Q11" s="54" t="str">
        <f t="shared" si="0"/>
        <v>https://prozorro.gov.ua/tender/UA-2021-02-05-000013-a</v>
      </c>
      <c r="R11" s="25">
        <v>44229</v>
      </c>
      <c r="S11" s="43" t="s">
        <v>152</v>
      </c>
      <c r="T11" s="8">
        <f t="shared" si="7"/>
        <v>2.5</v>
      </c>
      <c r="U11" s="8">
        <v>1</v>
      </c>
      <c r="V11" s="32">
        <f t="shared" si="8"/>
        <v>2.5</v>
      </c>
      <c r="W11" s="32">
        <v>1600</v>
      </c>
      <c r="X11" s="25">
        <v>44229</v>
      </c>
      <c r="Y11" s="8"/>
      <c r="Z11" s="9"/>
      <c r="AA11" s="29">
        <v>3000</v>
      </c>
      <c r="AB11" s="2">
        <f t="shared" si="9"/>
        <v>2500</v>
      </c>
    </row>
    <row r="12" spans="1:28" s="2" customFormat="1" ht="30" customHeight="1" thickBot="1">
      <c r="A12" s="11">
        <v>4</v>
      </c>
      <c r="B12" s="8" t="s">
        <v>78</v>
      </c>
      <c r="C12" s="92" t="s">
        <v>28</v>
      </c>
      <c r="D12" s="8" t="str">
        <f t="shared" si="1"/>
        <v>https://prozorro.gov.ua/tender/UA-2021-02-11-009386-a</v>
      </c>
      <c r="E12" s="52" t="s">
        <v>79</v>
      </c>
      <c r="F12" s="53" t="s">
        <v>80</v>
      </c>
      <c r="G12" s="21" t="s">
        <v>84</v>
      </c>
      <c r="H12" s="8">
        <f t="shared" si="2"/>
        <v>7.916666666666667</v>
      </c>
      <c r="I12" s="8">
        <v>8000</v>
      </c>
      <c r="J12" s="8">
        <f t="shared" si="3"/>
        <v>7.916666666666667</v>
      </c>
      <c r="K12" s="8">
        <f t="shared" si="4"/>
        <v>7916.666666666667</v>
      </c>
      <c r="L12" s="48">
        <v>9500</v>
      </c>
      <c r="M12" s="8">
        <f t="shared" si="5"/>
        <v>7.916666666666667</v>
      </c>
      <c r="N12" s="8">
        <v>8000</v>
      </c>
      <c r="O12" s="32">
        <f t="shared" si="6"/>
        <v>7.916666666666667</v>
      </c>
      <c r="P12" s="29">
        <v>323003.4</v>
      </c>
      <c r="Q12" s="54" t="str">
        <f t="shared" si="0"/>
        <v>https://prozorro.gov.ua/tender/UA-2021-02-11-009386-a</v>
      </c>
      <c r="R12" s="25">
        <v>44238</v>
      </c>
      <c r="S12" s="43" t="s">
        <v>151</v>
      </c>
      <c r="T12" s="8">
        <f t="shared" si="7"/>
        <v>7.916666666666667</v>
      </c>
      <c r="U12" s="8">
        <v>8000</v>
      </c>
      <c r="V12" s="32">
        <f t="shared" si="8"/>
        <v>7.916666666666667</v>
      </c>
      <c r="W12" s="32">
        <v>317820</v>
      </c>
      <c r="X12" s="25">
        <v>44238</v>
      </c>
      <c r="Y12" s="8"/>
      <c r="Z12" s="9"/>
      <c r="AA12" s="29">
        <v>9500</v>
      </c>
      <c r="AB12" s="2">
        <f t="shared" si="9"/>
        <v>7916.666666666667</v>
      </c>
    </row>
    <row r="13" spans="1:28" s="2" customFormat="1" ht="30" customHeight="1" thickBot="1">
      <c r="A13" s="11">
        <v>5</v>
      </c>
      <c r="B13" s="8" t="s">
        <v>78</v>
      </c>
      <c r="C13" s="92" t="s">
        <v>29</v>
      </c>
      <c r="D13" s="8" t="str">
        <f t="shared" si="1"/>
        <v>https://prozorro.gov.ua/tender/UA-2021-02-11-002970-c</v>
      </c>
      <c r="E13" s="52" t="s">
        <v>79</v>
      </c>
      <c r="F13" s="53" t="s">
        <v>80</v>
      </c>
      <c r="G13" s="21" t="s">
        <v>82</v>
      </c>
      <c r="H13" s="8">
        <f t="shared" si="2"/>
        <v>1.3333333333333335</v>
      </c>
      <c r="I13" s="8">
        <v>20</v>
      </c>
      <c r="J13" s="8">
        <f t="shared" si="3"/>
        <v>1.3333333333333335</v>
      </c>
      <c r="K13" s="8">
        <f t="shared" si="4"/>
        <v>1333.3333333333335</v>
      </c>
      <c r="L13" s="48">
        <v>1600</v>
      </c>
      <c r="M13" s="8">
        <f t="shared" si="5"/>
        <v>1.3333333333333335</v>
      </c>
      <c r="N13" s="8">
        <v>20</v>
      </c>
      <c r="O13" s="32">
        <f t="shared" si="6"/>
        <v>1.3333333333333335</v>
      </c>
      <c r="P13" s="29">
        <v>4836.22</v>
      </c>
      <c r="Q13" s="54" t="str">
        <f t="shared" si="0"/>
        <v>https://prozorro.gov.ua/tender/UA-2021-02-11-002970-c</v>
      </c>
      <c r="R13" s="25">
        <v>44238</v>
      </c>
      <c r="S13" s="43" t="s">
        <v>150</v>
      </c>
      <c r="T13" s="8">
        <f t="shared" si="7"/>
        <v>1.3333333333333335</v>
      </c>
      <c r="U13" s="8">
        <v>20</v>
      </c>
      <c r="V13" s="32">
        <f t="shared" si="8"/>
        <v>1.3333333333333335</v>
      </c>
      <c r="W13" s="32">
        <v>4836.22</v>
      </c>
      <c r="X13" s="25">
        <v>44238</v>
      </c>
      <c r="Y13" s="8"/>
      <c r="Z13" s="9"/>
      <c r="AA13" s="29">
        <v>1600</v>
      </c>
      <c r="AB13" s="2">
        <f t="shared" si="9"/>
        <v>1333.3333333333335</v>
      </c>
    </row>
    <row r="14" spans="1:28" s="2" customFormat="1" ht="30" customHeight="1" thickBot="1">
      <c r="A14" s="11">
        <v>6</v>
      </c>
      <c r="B14" s="8" t="s">
        <v>78</v>
      </c>
      <c r="C14" s="92" t="s">
        <v>27</v>
      </c>
      <c r="D14" s="8" t="str">
        <f t="shared" si="1"/>
        <v>https://prozorro.gov.ua/tender/UA-2021-01-11-000312-b</v>
      </c>
      <c r="E14" s="52" t="s">
        <v>79</v>
      </c>
      <c r="F14" s="53" t="s">
        <v>80</v>
      </c>
      <c r="G14" s="21" t="s">
        <v>84</v>
      </c>
      <c r="H14" s="8">
        <f t="shared" si="2"/>
        <v>184.58425</v>
      </c>
      <c r="I14" s="8">
        <v>296</v>
      </c>
      <c r="J14" s="8">
        <f t="shared" si="3"/>
        <v>184.58425</v>
      </c>
      <c r="K14" s="8">
        <f t="shared" si="4"/>
        <v>184584.25</v>
      </c>
      <c r="L14" s="48">
        <v>221501.1</v>
      </c>
      <c r="M14" s="8">
        <f t="shared" si="5"/>
        <v>184.58425</v>
      </c>
      <c r="N14" s="8">
        <v>296</v>
      </c>
      <c r="O14" s="32">
        <f t="shared" si="6"/>
        <v>184.58425</v>
      </c>
      <c r="P14" s="29">
        <v>23132.4</v>
      </c>
      <c r="Q14" s="54" t="str">
        <f t="shared" si="0"/>
        <v>https://prozorro.gov.ua/tender/UA-2021-01-11-000312-b</v>
      </c>
      <c r="R14" s="25">
        <v>44238</v>
      </c>
      <c r="S14" s="43" t="s">
        <v>149</v>
      </c>
      <c r="T14" s="8">
        <f t="shared" si="7"/>
        <v>169.625</v>
      </c>
      <c r="U14" s="8">
        <v>296</v>
      </c>
      <c r="V14" s="32">
        <f t="shared" si="8"/>
        <v>169.625</v>
      </c>
      <c r="W14" s="32">
        <v>23132.4</v>
      </c>
      <c r="X14" s="25">
        <v>44238</v>
      </c>
      <c r="Y14" s="8"/>
      <c r="Z14" s="9"/>
      <c r="AA14" s="29">
        <v>203550</v>
      </c>
      <c r="AB14" s="2">
        <f t="shared" si="9"/>
        <v>169625</v>
      </c>
    </row>
    <row r="15" spans="1:28" s="2" customFormat="1" ht="30" customHeight="1" thickBot="1">
      <c r="A15" s="11">
        <v>7</v>
      </c>
      <c r="B15" s="8" t="s">
        <v>78</v>
      </c>
      <c r="C15" s="92" t="s">
        <v>30</v>
      </c>
      <c r="D15" s="8" t="str">
        <f t="shared" si="1"/>
        <v>https://prozorro.gov.ua/tender/UA-2021-02-18-002140-b</v>
      </c>
      <c r="E15" s="52" t="s">
        <v>79</v>
      </c>
      <c r="F15" s="53" t="s">
        <v>80</v>
      </c>
      <c r="G15" s="21" t="s">
        <v>84</v>
      </c>
      <c r="H15" s="8">
        <f t="shared" si="2"/>
        <v>8.348216666666668</v>
      </c>
      <c r="I15" s="8">
        <v>4200</v>
      </c>
      <c r="J15" s="8">
        <f t="shared" si="3"/>
        <v>8.348216666666668</v>
      </c>
      <c r="K15" s="8">
        <f t="shared" si="4"/>
        <v>8348.216666666667</v>
      </c>
      <c r="L15" s="48">
        <v>10017.86</v>
      </c>
      <c r="M15" s="8">
        <f t="shared" si="5"/>
        <v>8.348216666666668</v>
      </c>
      <c r="N15" s="8">
        <v>4200</v>
      </c>
      <c r="O15" s="32">
        <f t="shared" si="6"/>
        <v>8.348216666666668</v>
      </c>
      <c r="P15" s="29">
        <v>111960</v>
      </c>
      <c r="Q15" s="54" t="str">
        <f t="shared" si="0"/>
        <v>https://prozorro.gov.ua/tender/UA-2021-02-18-002140-b</v>
      </c>
      <c r="R15" s="25">
        <v>44244</v>
      </c>
      <c r="S15" s="43" t="s">
        <v>148</v>
      </c>
      <c r="T15" s="8">
        <f t="shared" si="7"/>
        <v>8.348216666666668</v>
      </c>
      <c r="U15" s="8">
        <v>4200</v>
      </c>
      <c r="V15" s="32">
        <f t="shared" si="8"/>
        <v>8.348216666666668</v>
      </c>
      <c r="W15" s="32">
        <v>108000</v>
      </c>
      <c r="X15" s="25">
        <v>44244</v>
      </c>
      <c r="Y15" s="8"/>
      <c r="Z15" s="9"/>
      <c r="AA15" s="29">
        <v>10017.86</v>
      </c>
      <c r="AB15" s="2">
        <f t="shared" si="9"/>
        <v>8348.216666666667</v>
      </c>
    </row>
    <row r="16" spans="1:28" s="2" customFormat="1" ht="60.75" customHeight="1" thickBot="1">
      <c r="A16" s="11">
        <v>8</v>
      </c>
      <c r="B16" s="8" t="s">
        <v>78</v>
      </c>
      <c r="C16" s="93" t="s">
        <v>64</v>
      </c>
      <c r="D16" s="8" t="str">
        <f t="shared" si="1"/>
        <v>https://prozorro.gov.ua/tender/UA-2021-01-28-003935-b</v>
      </c>
      <c r="E16" s="52" t="s">
        <v>79</v>
      </c>
      <c r="F16" s="53" t="s">
        <v>80</v>
      </c>
      <c r="G16" s="21" t="s">
        <v>82</v>
      </c>
      <c r="H16" s="8">
        <f t="shared" si="2"/>
        <v>265.905</v>
      </c>
      <c r="I16" s="8">
        <v>11400</v>
      </c>
      <c r="J16" s="8">
        <f t="shared" si="3"/>
        <v>265.905</v>
      </c>
      <c r="K16" s="8">
        <f t="shared" si="4"/>
        <v>265905</v>
      </c>
      <c r="L16" s="50">
        <v>319086</v>
      </c>
      <c r="M16" s="8">
        <f t="shared" si="5"/>
        <v>265.905</v>
      </c>
      <c r="N16" s="8">
        <v>11400</v>
      </c>
      <c r="O16" s="32">
        <f t="shared" si="6"/>
        <v>265.905</v>
      </c>
      <c r="P16" s="29">
        <v>22800</v>
      </c>
      <c r="Q16" s="54" t="str">
        <f t="shared" si="0"/>
        <v>https://prozorro.gov.ua/tender/UA-2021-01-28-003935-b</v>
      </c>
      <c r="R16" s="40">
        <v>44256</v>
      </c>
      <c r="S16" s="43" t="s">
        <v>147</v>
      </c>
      <c r="T16" s="8">
        <f t="shared" si="7"/>
        <v>256.5</v>
      </c>
      <c r="U16" s="8">
        <v>11400</v>
      </c>
      <c r="V16" s="32">
        <f t="shared" si="8"/>
        <v>256.5</v>
      </c>
      <c r="W16" s="32">
        <v>20988</v>
      </c>
      <c r="X16" s="26">
        <v>44256</v>
      </c>
      <c r="Y16" s="8"/>
      <c r="Z16" s="9"/>
      <c r="AA16" s="31">
        <v>307800</v>
      </c>
      <c r="AB16" s="2">
        <f t="shared" si="9"/>
        <v>256500</v>
      </c>
    </row>
    <row r="17" spans="1:28" s="2" customFormat="1" ht="30" customHeight="1" thickBot="1">
      <c r="A17" s="11">
        <v>10</v>
      </c>
      <c r="B17" s="8" t="s">
        <v>85</v>
      </c>
      <c r="C17" s="91" t="s">
        <v>65</v>
      </c>
      <c r="D17" s="8" t="str">
        <f t="shared" si="1"/>
        <v>https://prozorro.gov.ua/tender/UA-2021-01-28-007066-b</v>
      </c>
      <c r="E17" s="52" t="s">
        <v>79</v>
      </c>
      <c r="F17" s="53" t="s">
        <v>80</v>
      </c>
      <c r="G17" s="21" t="s">
        <v>83</v>
      </c>
      <c r="H17" s="8">
        <f t="shared" si="2"/>
        <v>41.66666666666667</v>
      </c>
      <c r="I17" s="8">
        <v>25</v>
      </c>
      <c r="J17" s="8">
        <f t="shared" si="3"/>
        <v>41.66666666666667</v>
      </c>
      <c r="K17" s="8">
        <f t="shared" si="4"/>
        <v>41666.66666666667</v>
      </c>
      <c r="L17" s="48">
        <v>50000</v>
      </c>
      <c r="M17" s="8">
        <f t="shared" si="5"/>
        <v>41.66666666666667</v>
      </c>
      <c r="N17" s="8">
        <v>25</v>
      </c>
      <c r="O17" s="32">
        <f t="shared" si="6"/>
        <v>41.66666666666667</v>
      </c>
      <c r="P17" s="29">
        <v>67809.6</v>
      </c>
      <c r="Q17" s="54" t="str">
        <f t="shared" si="0"/>
        <v>https://prozorro.gov.ua/tender/UA-2021-01-28-007066-b</v>
      </c>
      <c r="R17" s="40">
        <v>44259</v>
      </c>
      <c r="S17" s="43" t="s">
        <v>146</v>
      </c>
      <c r="T17" s="8">
        <f t="shared" si="7"/>
        <v>22.666666666666668</v>
      </c>
      <c r="U17" s="8">
        <v>25</v>
      </c>
      <c r="V17" s="32">
        <f t="shared" si="8"/>
        <v>22.666666666666668</v>
      </c>
      <c r="W17" s="32">
        <v>26162.76</v>
      </c>
      <c r="X17" s="26">
        <v>44259</v>
      </c>
      <c r="Y17" s="8"/>
      <c r="Z17" s="9"/>
      <c r="AA17" s="29">
        <v>27200</v>
      </c>
      <c r="AB17" s="2">
        <f t="shared" si="9"/>
        <v>22666.666666666668</v>
      </c>
    </row>
    <row r="18" spans="1:28" s="2" customFormat="1" ht="30" customHeight="1" thickBot="1">
      <c r="A18" s="11">
        <v>11</v>
      </c>
      <c r="B18" s="8" t="s">
        <v>78</v>
      </c>
      <c r="C18" s="91" t="s">
        <v>37</v>
      </c>
      <c r="D18" s="8" t="str">
        <f t="shared" si="1"/>
        <v>https://prozorro.gov.ua/tender/UA-2021-01-25-011410-b</v>
      </c>
      <c r="E18" s="52" t="s">
        <v>79</v>
      </c>
      <c r="F18" s="53" t="s">
        <v>80</v>
      </c>
      <c r="G18" s="21" t="s">
        <v>84</v>
      </c>
      <c r="H18" s="8">
        <f t="shared" si="2"/>
        <v>4.166666666666667</v>
      </c>
      <c r="I18" s="8">
        <v>290</v>
      </c>
      <c r="J18" s="8">
        <f t="shared" si="3"/>
        <v>4.166666666666667</v>
      </c>
      <c r="K18" s="8">
        <f t="shared" si="4"/>
        <v>4166.666666666667</v>
      </c>
      <c r="L18" s="48">
        <v>5000</v>
      </c>
      <c r="M18" s="8">
        <f t="shared" si="5"/>
        <v>4.166666666666667</v>
      </c>
      <c r="N18" s="8">
        <v>290</v>
      </c>
      <c r="O18" s="32">
        <f t="shared" si="6"/>
        <v>4.166666666666667</v>
      </c>
      <c r="P18" s="29">
        <v>9993.6</v>
      </c>
      <c r="Q18" s="54" t="str">
        <f t="shared" si="0"/>
        <v>https://prozorro.gov.ua/tender/UA-2021-01-25-011410-b</v>
      </c>
      <c r="R18" s="40">
        <v>44264</v>
      </c>
      <c r="S18" s="43" t="s">
        <v>145</v>
      </c>
      <c r="T18" s="8">
        <f t="shared" si="7"/>
        <v>1.9420000000000002</v>
      </c>
      <c r="U18" s="8">
        <v>290</v>
      </c>
      <c r="V18" s="32">
        <f t="shared" si="8"/>
        <v>1.9420000000000002</v>
      </c>
      <c r="W18" s="32">
        <v>9993.6</v>
      </c>
      <c r="X18" s="26">
        <v>44264</v>
      </c>
      <c r="Y18" s="8"/>
      <c r="Z18" s="9"/>
      <c r="AA18" s="29">
        <v>2330.4</v>
      </c>
      <c r="AB18" s="2">
        <f t="shared" si="9"/>
        <v>1942.0000000000002</v>
      </c>
    </row>
    <row r="19" spans="1:28" s="2" customFormat="1" ht="30" customHeight="1" thickBot="1">
      <c r="A19" s="11">
        <v>12</v>
      </c>
      <c r="B19" s="8" t="s">
        <v>78</v>
      </c>
      <c r="C19" s="94" t="s">
        <v>86</v>
      </c>
      <c r="D19" s="8" t="str">
        <f t="shared" si="1"/>
        <v>https://prozorro.gov.ua/tender/UA-2021-02-11-006877-c</v>
      </c>
      <c r="E19" s="52" t="s">
        <v>79</v>
      </c>
      <c r="F19" s="53" t="s">
        <v>80</v>
      </c>
      <c r="G19" s="21" t="s">
        <v>84</v>
      </c>
      <c r="H19" s="8">
        <f t="shared" si="2"/>
        <v>34.34400000000001</v>
      </c>
      <c r="I19" s="8">
        <v>4125</v>
      </c>
      <c r="J19" s="8">
        <f t="shared" si="3"/>
        <v>34.34400000000001</v>
      </c>
      <c r="K19" s="8">
        <f t="shared" si="4"/>
        <v>34344.00000000001</v>
      </c>
      <c r="L19" s="48">
        <v>41212.8</v>
      </c>
      <c r="M19" s="8">
        <f t="shared" si="5"/>
        <v>34.34400000000001</v>
      </c>
      <c r="N19" s="8">
        <v>4125</v>
      </c>
      <c r="O19" s="32">
        <f t="shared" si="6"/>
        <v>34.34400000000001</v>
      </c>
      <c r="P19" s="29">
        <v>6550.2</v>
      </c>
      <c r="Q19" s="54" t="str">
        <f t="shared" si="0"/>
        <v>https://prozorro.gov.ua/tender/UA-2021-02-11-006877-c</v>
      </c>
      <c r="R19" s="40">
        <v>44271</v>
      </c>
      <c r="S19" s="43" t="s">
        <v>144</v>
      </c>
      <c r="T19" s="8">
        <f t="shared" si="7"/>
        <v>25.394500000000004</v>
      </c>
      <c r="U19" s="8">
        <v>4125</v>
      </c>
      <c r="V19" s="32">
        <f t="shared" si="8"/>
        <v>25.394500000000004</v>
      </c>
      <c r="W19" s="32">
        <v>6550.2</v>
      </c>
      <c r="X19" s="26">
        <v>44271</v>
      </c>
      <c r="Y19" s="8"/>
      <c r="Z19" s="9"/>
      <c r="AA19" s="29">
        <v>30473.4</v>
      </c>
      <c r="AB19" s="2">
        <f t="shared" si="9"/>
        <v>25394.500000000004</v>
      </c>
    </row>
    <row r="20" spans="1:28" s="2" customFormat="1" ht="30" customHeight="1" thickBot="1">
      <c r="A20" s="11">
        <v>14</v>
      </c>
      <c r="B20" s="8" t="s">
        <v>78</v>
      </c>
      <c r="C20" s="89" t="s">
        <v>66</v>
      </c>
      <c r="D20" s="8" t="str">
        <f t="shared" si="1"/>
        <v>https://prozorro.gov.ua/tender/UA-2021-03-25-006046-b</v>
      </c>
      <c r="E20" s="52" t="s">
        <v>79</v>
      </c>
      <c r="F20" s="53" t="s">
        <v>80</v>
      </c>
      <c r="G20" s="21" t="s">
        <v>81</v>
      </c>
      <c r="H20" s="8">
        <f t="shared" si="2"/>
        <v>17.3</v>
      </c>
      <c r="I20" s="8">
        <v>40</v>
      </c>
      <c r="J20" s="8">
        <f t="shared" si="3"/>
        <v>17.3</v>
      </c>
      <c r="K20" s="8">
        <f t="shared" si="4"/>
        <v>17300</v>
      </c>
      <c r="L20" s="48">
        <v>20760</v>
      </c>
      <c r="M20" s="8">
        <f t="shared" si="5"/>
        <v>17.3</v>
      </c>
      <c r="N20" s="8">
        <v>40</v>
      </c>
      <c r="O20" s="32">
        <f t="shared" si="6"/>
        <v>17.3</v>
      </c>
      <c r="P20" s="29">
        <v>150750</v>
      </c>
      <c r="Q20" s="54" t="str">
        <f t="shared" si="0"/>
        <v>https://prozorro.gov.ua/tender/UA-2021-03-25-006046-b</v>
      </c>
      <c r="R20" s="40">
        <v>44278</v>
      </c>
      <c r="S20" s="43" t="s">
        <v>143</v>
      </c>
      <c r="T20" s="8">
        <f t="shared" si="7"/>
        <v>17.3</v>
      </c>
      <c r="U20" s="8">
        <v>40</v>
      </c>
      <c r="V20" s="32">
        <f t="shared" si="8"/>
        <v>17.3</v>
      </c>
      <c r="W20" s="32">
        <v>150000</v>
      </c>
      <c r="X20" s="26">
        <v>44278</v>
      </c>
      <c r="Y20" s="8"/>
      <c r="Z20" s="9"/>
      <c r="AA20" s="29">
        <v>20760</v>
      </c>
      <c r="AB20" s="2">
        <f t="shared" si="9"/>
        <v>17300</v>
      </c>
    </row>
    <row r="21" spans="1:28" s="2" customFormat="1" ht="30" customHeight="1" thickBot="1">
      <c r="A21" s="11">
        <v>15</v>
      </c>
      <c r="B21" s="8" t="s">
        <v>78</v>
      </c>
      <c r="C21" s="89" t="s">
        <v>33</v>
      </c>
      <c r="D21" s="8" t="str">
        <f t="shared" si="1"/>
        <v>https://prozorro.gov.ua/tender/UA-2021-03-25-012678-c</v>
      </c>
      <c r="E21" s="52" t="s">
        <v>79</v>
      </c>
      <c r="F21" s="53" t="s">
        <v>80</v>
      </c>
      <c r="G21" s="21" t="s">
        <v>84</v>
      </c>
      <c r="H21" s="8">
        <f t="shared" si="2"/>
        <v>3.3854583333333337</v>
      </c>
      <c r="I21" s="8">
        <v>41</v>
      </c>
      <c r="J21" s="8">
        <f t="shared" si="3"/>
        <v>3.3854583333333337</v>
      </c>
      <c r="K21" s="8">
        <f t="shared" si="4"/>
        <v>3385.4583333333335</v>
      </c>
      <c r="L21" s="48">
        <v>4062.55</v>
      </c>
      <c r="M21" s="8">
        <f t="shared" si="5"/>
        <v>3.3854583333333337</v>
      </c>
      <c r="N21" s="8">
        <v>41</v>
      </c>
      <c r="O21" s="32">
        <f t="shared" si="6"/>
        <v>3.3854583333333337</v>
      </c>
      <c r="P21" s="29">
        <v>110000</v>
      </c>
      <c r="Q21" s="54" t="str">
        <f t="shared" si="0"/>
        <v>https://prozorro.gov.ua/tender/UA-2021-03-25-012678-c</v>
      </c>
      <c r="R21" s="40">
        <v>44280</v>
      </c>
      <c r="S21" s="43" t="s">
        <v>142</v>
      </c>
      <c r="T21" s="8">
        <f t="shared" si="7"/>
        <v>3.3854583333333337</v>
      </c>
      <c r="U21" s="8">
        <v>41</v>
      </c>
      <c r="V21" s="32">
        <f t="shared" si="8"/>
        <v>3.3854583333333337</v>
      </c>
      <c r="W21" s="32">
        <v>108000</v>
      </c>
      <c r="X21" s="26">
        <v>44280</v>
      </c>
      <c r="Y21" s="8"/>
      <c r="Z21" s="9"/>
      <c r="AA21" s="29">
        <v>4062.55</v>
      </c>
      <c r="AB21" s="2">
        <f t="shared" si="9"/>
        <v>3385.4583333333335</v>
      </c>
    </row>
    <row r="22" spans="1:28" s="2" customFormat="1" ht="30" customHeight="1" thickBot="1">
      <c r="A22" s="11">
        <v>16</v>
      </c>
      <c r="B22" s="8" t="s">
        <v>78</v>
      </c>
      <c r="C22" s="89" t="s">
        <v>67</v>
      </c>
      <c r="D22" s="8" t="str">
        <f t="shared" si="1"/>
        <v>https://prozorro.gov.ua/tender/UA-2021-03-25-012685-c</v>
      </c>
      <c r="E22" s="52" t="s">
        <v>79</v>
      </c>
      <c r="F22" s="53" t="s">
        <v>80</v>
      </c>
      <c r="G22" s="21" t="s">
        <v>84</v>
      </c>
      <c r="H22" s="8">
        <f t="shared" si="2"/>
        <v>6.953033333333333</v>
      </c>
      <c r="I22" s="8">
        <v>744</v>
      </c>
      <c r="J22" s="8">
        <f t="shared" si="3"/>
        <v>6.953033333333333</v>
      </c>
      <c r="K22" s="8">
        <f t="shared" si="4"/>
        <v>6953.033333333333</v>
      </c>
      <c r="L22" s="48">
        <v>8343.64</v>
      </c>
      <c r="M22" s="8">
        <f t="shared" si="5"/>
        <v>6.953033333333333</v>
      </c>
      <c r="N22" s="8">
        <v>744</v>
      </c>
      <c r="O22" s="32">
        <f t="shared" si="6"/>
        <v>6.953033333333333</v>
      </c>
      <c r="P22" s="29">
        <v>210000</v>
      </c>
      <c r="Q22" s="54" t="str">
        <f t="shared" si="0"/>
        <v>https://prozorro.gov.ua/tender/UA-2021-03-25-012685-c</v>
      </c>
      <c r="R22" s="40">
        <v>44280</v>
      </c>
      <c r="S22" s="43" t="s">
        <v>141</v>
      </c>
      <c r="T22" s="8">
        <f t="shared" si="7"/>
        <v>6.953033333333333</v>
      </c>
      <c r="U22" s="8">
        <v>744</v>
      </c>
      <c r="V22" s="32">
        <f t="shared" si="8"/>
        <v>6.953033333333333</v>
      </c>
      <c r="W22" s="32">
        <v>205500</v>
      </c>
      <c r="X22" s="26">
        <v>44280</v>
      </c>
      <c r="Y22" s="8"/>
      <c r="Z22" s="9"/>
      <c r="AA22" s="29">
        <v>8343.64</v>
      </c>
      <c r="AB22" s="2">
        <f t="shared" si="9"/>
        <v>6953.033333333333</v>
      </c>
    </row>
    <row r="23" spans="1:28" s="2" customFormat="1" ht="30" customHeight="1" thickBot="1">
      <c r="A23" s="11">
        <v>17</v>
      </c>
      <c r="B23" s="8" t="s">
        <v>78</v>
      </c>
      <c r="C23" s="89" t="s">
        <v>68</v>
      </c>
      <c r="D23" s="8" t="str">
        <f t="shared" si="1"/>
        <v>https://prozorro.gov.ua/tender/UA-2021-03-25-012699-c</v>
      </c>
      <c r="E23" s="52" t="s">
        <v>79</v>
      </c>
      <c r="F23" s="53" t="s">
        <v>80</v>
      </c>
      <c r="G23" s="21" t="s">
        <v>84</v>
      </c>
      <c r="H23" s="8">
        <f t="shared" si="2"/>
        <v>0.7083</v>
      </c>
      <c r="I23" s="8">
        <v>10</v>
      </c>
      <c r="J23" s="8">
        <f t="shared" si="3"/>
        <v>0.7083</v>
      </c>
      <c r="K23" s="8">
        <f t="shared" si="4"/>
        <v>708.3000000000001</v>
      </c>
      <c r="L23" s="48">
        <v>849.96</v>
      </c>
      <c r="M23" s="8">
        <f t="shared" si="5"/>
        <v>0.7083</v>
      </c>
      <c r="N23" s="8">
        <v>10</v>
      </c>
      <c r="O23" s="32">
        <f t="shared" si="6"/>
        <v>0.7083</v>
      </c>
      <c r="P23" s="29">
        <v>270000</v>
      </c>
      <c r="Q23" s="54" t="str">
        <f t="shared" si="0"/>
        <v>https://prozorro.gov.ua/tender/UA-2021-03-25-012699-c</v>
      </c>
      <c r="R23" s="40">
        <v>44280</v>
      </c>
      <c r="S23" s="43" t="s">
        <v>140</v>
      </c>
      <c r="T23" s="8">
        <f t="shared" si="7"/>
        <v>0.7083</v>
      </c>
      <c r="U23" s="8">
        <v>10</v>
      </c>
      <c r="V23" s="32">
        <f t="shared" si="8"/>
        <v>0.7083</v>
      </c>
      <c r="W23" s="32">
        <v>265600</v>
      </c>
      <c r="X23" s="26">
        <v>44280</v>
      </c>
      <c r="Y23" s="8"/>
      <c r="Z23" s="9"/>
      <c r="AA23" s="29">
        <v>849.96</v>
      </c>
      <c r="AB23" s="2">
        <f t="shared" si="9"/>
        <v>708.3000000000001</v>
      </c>
    </row>
    <row r="24" spans="1:28" s="2" customFormat="1" ht="30" customHeight="1" thickBot="1">
      <c r="A24" s="11">
        <v>18</v>
      </c>
      <c r="B24" s="8" t="s">
        <v>78</v>
      </c>
      <c r="C24" s="89" t="s">
        <v>34</v>
      </c>
      <c r="D24" s="8" t="str">
        <f t="shared" si="1"/>
        <v>https://prozorro.gov.ua/tender/UA-2021-03-25-012761-c</v>
      </c>
      <c r="E24" s="52" t="s">
        <v>79</v>
      </c>
      <c r="F24" s="53" t="s">
        <v>80</v>
      </c>
      <c r="G24" s="21" t="s">
        <v>84</v>
      </c>
      <c r="H24" s="8">
        <f t="shared" si="2"/>
        <v>0.3083</v>
      </c>
      <c r="I24" s="8">
        <v>10</v>
      </c>
      <c r="J24" s="8">
        <f t="shared" si="3"/>
        <v>0.3083</v>
      </c>
      <c r="K24" s="8">
        <f t="shared" si="4"/>
        <v>308.3</v>
      </c>
      <c r="L24" s="48">
        <v>369.96</v>
      </c>
      <c r="M24" s="8">
        <f t="shared" si="5"/>
        <v>0.3083</v>
      </c>
      <c r="N24" s="8">
        <v>10</v>
      </c>
      <c r="O24" s="32">
        <f t="shared" si="6"/>
        <v>0.3083</v>
      </c>
      <c r="P24" s="29">
        <v>65000</v>
      </c>
      <c r="Q24" s="54" t="str">
        <f t="shared" si="0"/>
        <v>https://prozorro.gov.ua/tender/UA-2021-03-25-012761-c</v>
      </c>
      <c r="R24" s="40">
        <v>44280</v>
      </c>
      <c r="S24" s="44" t="s">
        <v>139</v>
      </c>
      <c r="T24" s="8">
        <f t="shared" si="7"/>
        <v>0.3083</v>
      </c>
      <c r="U24" s="8">
        <v>10</v>
      </c>
      <c r="V24" s="32">
        <f t="shared" si="8"/>
        <v>0.3083</v>
      </c>
      <c r="W24" s="32">
        <v>63040</v>
      </c>
      <c r="X24" s="26">
        <v>44280</v>
      </c>
      <c r="Y24" s="8"/>
      <c r="Z24" s="9"/>
      <c r="AA24" s="29">
        <v>369.96</v>
      </c>
      <c r="AB24" s="2">
        <f t="shared" si="9"/>
        <v>308.3</v>
      </c>
    </row>
    <row r="25" spans="1:28" s="2" customFormat="1" ht="30" customHeight="1" thickBot="1">
      <c r="A25" s="11">
        <v>19</v>
      </c>
      <c r="B25" s="8" t="s">
        <v>78</v>
      </c>
      <c r="C25" s="89" t="s">
        <v>35</v>
      </c>
      <c r="D25" s="8" t="str">
        <f t="shared" si="1"/>
        <v>https://prozorro.gov.ua/tender/UA-2021-03-25-012765-c</v>
      </c>
      <c r="E25" s="52" t="s">
        <v>79</v>
      </c>
      <c r="F25" s="53" t="s">
        <v>80</v>
      </c>
      <c r="G25" s="21" t="s">
        <v>84</v>
      </c>
      <c r="H25" s="8">
        <f t="shared" si="2"/>
        <v>2.6654333333333335</v>
      </c>
      <c r="I25" s="8">
        <v>73</v>
      </c>
      <c r="J25" s="8">
        <f t="shared" si="3"/>
        <v>2.6654333333333335</v>
      </c>
      <c r="K25" s="8">
        <f t="shared" si="4"/>
        <v>2665.4333333333334</v>
      </c>
      <c r="L25" s="48">
        <v>3198.52</v>
      </c>
      <c r="M25" s="8">
        <f t="shared" si="5"/>
        <v>2.6654333333333335</v>
      </c>
      <c r="N25" s="8">
        <v>73</v>
      </c>
      <c r="O25" s="32">
        <f t="shared" si="6"/>
        <v>2.6654333333333335</v>
      </c>
      <c r="P25" s="29">
        <v>1331.76</v>
      </c>
      <c r="Q25" s="54" t="str">
        <f t="shared" si="0"/>
        <v>https://prozorro.gov.ua/tender/UA-2021-03-25-012765-c</v>
      </c>
      <c r="R25" s="40">
        <v>44280</v>
      </c>
      <c r="S25" s="44" t="s">
        <v>138</v>
      </c>
      <c r="T25" s="8">
        <f t="shared" si="7"/>
        <v>2.6654333333333335</v>
      </c>
      <c r="U25" s="8">
        <v>73</v>
      </c>
      <c r="V25" s="32">
        <f t="shared" si="8"/>
        <v>2.6654333333333335</v>
      </c>
      <c r="W25" s="32">
        <v>1145.76</v>
      </c>
      <c r="X25" s="26">
        <v>44280</v>
      </c>
      <c r="Y25" s="8"/>
      <c r="Z25" s="9"/>
      <c r="AA25" s="29">
        <v>3198.52</v>
      </c>
      <c r="AB25" s="2">
        <f t="shared" si="9"/>
        <v>2665.4333333333334</v>
      </c>
    </row>
    <row r="26" spans="1:28" s="2" customFormat="1" ht="48" customHeight="1" thickBot="1">
      <c r="A26" s="11">
        <v>20</v>
      </c>
      <c r="B26" s="8" t="s">
        <v>78</v>
      </c>
      <c r="C26" s="89" t="s">
        <v>36</v>
      </c>
      <c r="D26" s="8" t="str">
        <f t="shared" si="1"/>
        <v>https://prozorro.gov.ua/tender/UA-2021-04-01-001040-a</v>
      </c>
      <c r="E26" s="52" t="s">
        <v>79</v>
      </c>
      <c r="F26" s="53" t="s">
        <v>80</v>
      </c>
      <c r="G26" s="21" t="s">
        <v>84</v>
      </c>
      <c r="H26" s="8">
        <f t="shared" si="2"/>
        <v>8.085</v>
      </c>
      <c r="I26" s="8">
        <v>66</v>
      </c>
      <c r="J26" s="8">
        <f t="shared" si="3"/>
        <v>8.085</v>
      </c>
      <c r="K26" s="8">
        <f t="shared" si="4"/>
        <v>8085</v>
      </c>
      <c r="L26" s="48">
        <v>9702</v>
      </c>
      <c r="M26" s="8">
        <f t="shared" si="5"/>
        <v>8.085</v>
      </c>
      <c r="N26" s="8">
        <v>66</v>
      </c>
      <c r="O26" s="32">
        <f t="shared" si="6"/>
        <v>8.085</v>
      </c>
      <c r="P26" s="29">
        <v>8000</v>
      </c>
      <c r="Q26" s="54" t="str">
        <f t="shared" si="0"/>
        <v>https://prozorro.gov.ua/tender/UA-2021-04-01-001040-a</v>
      </c>
      <c r="R26" s="40">
        <v>44285</v>
      </c>
      <c r="S26" s="44" t="s">
        <v>137</v>
      </c>
      <c r="T26" s="8">
        <f t="shared" si="7"/>
        <v>8.085</v>
      </c>
      <c r="U26" s="8">
        <v>66</v>
      </c>
      <c r="V26" s="32">
        <f t="shared" si="8"/>
        <v>8.085</v>
      </c>
      <c r="W26" s="32">
        <v>8000</v>
      </c>
      <c r="X26" s="26">
        <v>44285</v>
      </c>
      <c r="Y26" s="8"/>
      <c r="Z26" s="9"/>
      <c r="AA26" s="29">
        <v>9702</v>
      </c>
      <c r="AB26" s="2">
        <f t="shared" si="9"/>
        <v>8085</v>
      </c>
    </row>
    <row r="27" spans="1:28" s="2" customFormat="1" ht="45" customHeight="1" thickBot="1">
      <c r="A27" s="11">
        <v>21</v>
      </c>
      <c r="B27" s="8" t="s">
        <v>83</v>
      </c>
      <c r="C27" s="89" t="s">
        <v>69</v>
      </c>
      <c r="D27" s="8" t="str">
        <f t="shared" si="1"/>
        <v>https://prozorro.gov.ua/tender/UA-2021-03-26-011290-c</v>
      </c>
      <c r="E27" s="52" t="s">
        <v>79</v>
      </c>
      <c r="F27" s="53" t="s">
        <v>80</v>
      </c>
      <c r="G27" s="21" t="s">
        <v>83</v>
      </c>
      <c r="H27" s="8">
        <f t="shared" si="2"/>
        <v>597.065</v>
      </c>
      <c r="I27" s="8">
        <v>1</v>
      </c>
      <c r="J27" s="8">
        <f t="shared" si="3"/>
        <v>597.065</v>
      </c>
      <c r="K27" s="8">
        <f t="shared" si="4"/>
        <v>597065</v>
      </c>
      <c r="L27" s="49">
        <v>716478</v>
      </c>
      <c r="M27" s="8">
        <f t="shared" si="5"/>
        <v>597.065</v>
      </c>
      <c r="N27" s="8">
        <v>1</v>
      </c>
      <c r="O27" s="32">
        <f t="shared" si="6"/>
        <v>597.065</v>
      </c>
      <c r="P27" s="29">
        <v>1500</v>
      </c>
      <c r="Q27" s="54" t="str">
        <f t="shared" si="0"/>
        <v>https://prozorro.gov.ua/tender/UA-2021-03-26-011290-c</v>
      </c>
      <c r="R27" s="25">
        <v>44347</v>
      </c>
      <c r="S27" s="44" t="s">
        <v>136</v>
      </c>
      <c r="T27" s="8">
        <f t="shared" si="7"/>
        <v>578.3136</v>
      </c>
      <c r="U27" s="8">
        <v>1</v>
      </c>
      <c r="V27" s="32">
        <f t="shared" si="8"/>
        <v>578.3136</v>
      </c>
      <c r="W27" s="32">
        <v>1500</v>
      </c>
      <c r="X27" s="27">
        <v>44347</v>
      </c>
      <c r="Y27" s="8"/>
      <c r="Z27" s="9"/>
      <c r="AA27" s="30">
        <v>693976.32</v>
      </c>
      <c r="AB27" s="2">
        <f t="shared" si="9"/>
        <v>578313.6</v>
      </c>
    </row>
    <row r="28" spans="1:28" s="2" customFormat="1" ht="53.25" customHeight="1" thickBot="1">
      <c r="A28" s="11">
        <v>22</v>
      </c>
      <c r="B28" s="8" t="s">
        <v>78</v>
      </c>
      <c r="C28" s="90" t="s">
        <v>87</v>
      </c>
      <c r="D28" s="8" t="str">
        <f t="shared" si="1"/>
        <v>https://prozorro.gov.ua/tender/UA-2021-02-25-002648-b</v>
      </c>
      <c r="E28" s="52" t="s">
        <v>79</v>
      </c>
      <c r="F28" s="53" t="s">
        <v>80</v>
      </c>
      <c r="G28" s="21" t="s">
        <v>82</v>
      </c>
      <c r="H28" s="8">
        <f t="shared" si="2"/>
        <v>58.041691666666665</v>
      </c>
      <c r="I28" s="8">
        <v>1609</v>
      </c>
      <c r="J28" s="8">
        <f t="shared" si="3"/>
        <v>58.041691666666665</v>
      </c>
      <c r="K28" s="8">
        <f t="shared" si="4"/>
        <v>58041.691666666666</v>
      </c>
      <c r="L28" s="49">
        <v>69650.03</v>
      </c>
      <c r="M28" s="8">
        <f t="shared" si="5"/>
        <v>58.041691666666665</v>
      </c>
      <c r="N28" s="8">
        <v>1609</v>
      </c>
      <c r="O28" s="32">
        <f t="shared" si="6"/>
        <v>58.041691666666665</v>
      </c>
      <c r="P28" s="29">
        <v>3500</v>
      </c>
      <c r="Q28" s="54" t="str">
        <f t="shared" si="0"/>
        <v>https://prozorro.gov.ua/tender/UA-2021-02-25-002648-b</v>
      </c>
      <c r="R28" s="25">
        <v>44293</v>
      </c>
      <c r="S28" s="45" t="s">
        <v>135</v>
      </c>
      <c r="T28" s="8">
        <f t="shared" si="7"/>
        <v>47.46</v>
      </c>
      <c r="U28" s="8">
        <v>1609</v>
      </c>
      <c r="V28" s="32">
        <f t="shared" si="8"/>
        <v>47.46</v>
      </c>
      <c r="W28" s="32">
        <v>3500</v>
      </c>
      <c r="X28" s="27">
        <v>44293</v>
      </c>
      <c r="Y28" s="8"/>
      <c r="Z28" s="9"/>
      <c r="AA28" s="30">
        <v>56952</v>
      </c>
      <c r="AB28" s="2">
        <f t="shared" si="9"/>
        <v>47460</v>
      </c>
    </row>
    <row r="29" spans="1:28" s="2" customFormat="1" ht="30" customHeight="1" thickBot="1">
      <c r="A29" s="11">
        <v>26</v>
      </c>
      <c r="B29" s="8" t="s">
        <v>78</v>
      </c>
      <c r="C29" s="95" t="s">
        <v>38</v>
      </c>
      <c r="D29" s="8" t="str">
        <f t="shared" si="1"/>
        <v>https://prozorro.gov.ua/tender/UA-2021-04-15-002835-a</v>
      </c>
      <c r="E29" s="52" t="s">
        <v>79</v>
      </c>
      <c r="F29" s="53" t="s">
        <v>80</v>
      </c>
      <c r="G29" s="21" t="s">
        <v>81</v>
      </c>
      <c r="H29" s="8">
        <f t="shared" si="2"/>
        <v>111.565</v>
      </c>
      <c r="I29" s="8">
        <v>7200</v>
      </c>
      <c r="J29" s="8">
        <f t="shared" si="3"/>
        <v>111.565</v>
      </c>
      <c r="K29" s="8">
        <f t="shared" si="4"/>
        <v>111565</v>
      </c>
      <c r="L29" s="49">
        <v>133878</v>
      </c>
      <c r="M29" s="8">
        <f t="shared" si="5"/>
        <v>111.565</v>
      </c>
      <c r="N29" s="8">
        <v>7200</v>
      </c>
      <c r="O29" s="32">
        <f t="shared" si="6"/>
        <v>111.565</v>
      </c>
      <c r="P29" s="30">
        <v>12889</v>
      </c>
      <c r="Q29" s="54" t="str">
        <f t="shared" si="0"/>
        <v>https://prozorro.gov.ua/tender/UA-2021-04-15-002835-a</v>
      </c>
      <c r="R29" s="25"/>
      <c r="S29" s="44" t="s">
        <v>134</v>
      </c>
      <c r="T29" s="25" t="s">
        <v>96</v>
      </c>
      <c r="U29" s="8">
        <v>7200</v>
      </c>
      <c r="V29" s="25" t="s">
        <v>96</v>
      </c>
      <c r="W29" s="33">
        <v>9984</v>
      </c>
      <c r="X29" s="25" t="s">
        <v>96</v>
      </c>
      <c r="Y29" s="14" t="s">
        <v>25</v>
      </c>
      <c r="Z29" s="9"/>
      <c r="AA29" s="30"/>
      <c r="AB29" s="2">
        <f t="shared" si="9"/>
        <v>0</v>
      </c>
    </row>
    <row r="30" spans="1:28" s="2" customFormat="1" ht="30" customHeight="1" thickBot="1">
      <c r="A30" s="11">
        <v>27</v>
      </c>
      <c r="B30" s="8" t="s">
        <v>78</v>
      </c>
      <c r="C30" s="91" t="s">
        <v>39</v>
      </c>
      <c r="D30" s="8" t="str">
        <f t="shared" si="1"/>
        <v>https://prozorro.gov.ua/tender/UA-2021-04-19-003397-c</v>
      </c>
      <c r="E30" s="52" t="s">
        <v>79</v>
      </c>
      <c r="F30" s="53" t="s">
        <v>80</v>
      </c>
      <c r="G30" s="21" t="s">
        <v>84</v>
      </c>
      <c r="H30" s="8">
        <f t="shared" si="2"/>
        <v>73.41666666666667</v>
      </c>
      <c r="I30" s="8">
        <v>210</v>
      </c>
      <c r="J30" s="8">
        <f t="shared" si="3"/>
        <v>73.41666666666667</v>
      </c>
      <c r="K30" s="8">
        <f t="shared" si="4"/>
        <v>73416.66666666667</v>
      </c>
      <c r="L30" s="49">
        <v>88100</v>
      </c>
      <c r="M30" s="8">
        <f t="shared" si="5"/>
        <v>73.41666666666667</v>
      </c>
      <c r="N30" s="8">
        <v>210</v>
      </c>
      <c r="O30" s="32">
        <f t="shared" si="6"/>
        <v>73.41666666666667</v>
      </c>
      <c r="P30" s="30">
        <v>132000</v>
      </c>
      <c r="Q30" s="54" t="str">
        <f t="shared" si="0"/>
        <v>https://prozorro.gov.ua/tender/UA-2021-04-19-003397-c</v>
      </c>
      <c r="R30" s="25">
        <v>44350</v>
      </c>
      <c r="S30" s="44" t="s">
        <v>133</v>
      </c>
      <c r="T30" s="8">
        <f t="shared" si="7"/>
        <v>47.512</v>
      </c>
      <c r="U30" s="8">
        <v>210</v>
      </c>
      <c r="V30" s="32">
        <f t="shared" si="8"/>
        <v>47.512</v>
      </c>
      <c r="W30" s="33">
        <v>119880</v>
      </c>
      <c r="X30" s="27">
        <v>44350</v>
      </c>
      <c r="Y30" s="8"/>
      <c r="Z30" s="9"/>
      <c r="AA30" s="30">
        <v>57014.4</v>
      </c>
      <c r="AB30" s="2">
        <f t="shared" si="9"/>
        <v>47512</v>
      </c>
    </row>
    <row r="31" spans="1:28" s="2" customFormat="1" ht="30" customHeight="1" thickBot="1">
      <c r="A31" s="11">
        <v>28</v>
      </c>
      <c r="B31" s="21" t="s">
        <v>85</v>
      </c>
      <c r="C31" s="91" t="s">
        <v>40</v>
      </c>
      <c r="D31" s="8" t="str">
        <f t="shared" si="1"/>
        <v>https://prozorro.gov.ua/tender/UA-2021-04-20-001880-c</v>
      </c>
      <c r="E31" s="52" t="s">
        <v>79</v>
      </c>
      <c r="F31" s="53" t="s">
        <v>80</v>
      </c>
      <c r="G31" s="21" t="s">
        <v>85</v>
      </c>
      <c r="H31" s="8">
        <f t="shared" si="2"/>
        <v>37.5</v>
      </c>
      <c r="I31" s="8">
        <v>1</v>
      </c>
      <c r="J31" s="8">
        <f t="shared" si="3"/>
        <v>37.5</v>
      </c>
      <c r="K31" s="8">
        <f t="shared" si="4"/>
        <v>37500</v>
      </c>
      <c r="L31" s="49">
        <v>45000</v>
      </c>
      <c r="M31" s="8">
        <f t="shared" si="5"/>
        <v>37.5</v>
      </c>
      <c r="N31" s="8">
        <v>1</v>
      </c>
      <c r="O31" s="32">
        <f t="shared" si="6"/>
        <v>37.5</v>
      </c>
      <c r="P31" s="30">
        <v>358239</v>
      </c>
      <c r="Q31" s="54" t="str">
        <f t="shared" si="0"/>
        <v>https://prozorro.gov.ua/tender/UA-2021-04-20-001880-c</v>
      </c>
      <c r="R31" s="25">
        <v>44334</v>
      </c>
      <c r="S31" s="44" t="s">
        <v>132</v>
      </c>
      <c r="T31" s="8">
        <f t="shared" si="7"/>
        <v>37.5</v>
      </c>
      <c r="U31" s="8">
        <v>1</v>
      </c>
      <c r="V31" s="32">
        <f t="shared" si="8"/>
        <v>37.5</v>
      </c>
      <c r="W31" s="33">
        <v>345063.68</v>
      </c>
      <c r="X31" s="27">
        <v>44334</v>
      </c>
      <c r="Y31" s="8"/>
      <c r="Z31" s="9"/>
      <c r="AA31" s="30">
        <v>45000</v>
      </c>
      <c r="AB31" s="2">
        <f t="shared" si="9"/>
        <v>37500</v>
      </c>
    </row>
    <row r="32" spans="1:28" s="2" customFormat="1" ht="45" customHeight="1" thickBot="1">
      <c r="A32" s="11">
        <v>29</v>
      </c>
      <c r="B32" s="8" t="s">
        <v>78</v>
      </c>
      <c r="C32" s="91" t="s">
        <v>48</v>
      </c>
      <c r="D32" s="8" t="str">
        <f t="shared" si="1"/>
        <v>https://prozorro.gov.ua/tender/UA-2021-05-11-005889-a</v>
      </c>
      <c r="E32" s="52" t="s">
        <v>79</v>
      </c>
      <c r="F32" s="53" t="s">
        <v>80</v>
      </c>
      <c r="G32" s="21" t="s">
        <v>84</v>
      </c>
      <c r="H32" s="8">
        <f t="shared" si="2"/>
        <v>73.47333333333334</v>
      </c>
      <c r="I32" s="8">
        <v>2766</v>
      </c>
      <c r="J32" s="8">
        <f t="shared" si="3"/>
        <v>73.47333333333334</v>
      </c>
      <c r="K32" s="8">
        <f t="shared" si="4"/>
        <v>73473.33333333334</v>
      </c>
      <c r="L32" s="49">
        <v>88168</v>
      </c>
      <c r="M32" s="8">
        <f t="shared" si="5"/>
        <v>73.47333333333334</v>
      </c>
      <c r="N32" s="8">
        <v>2766</v>
      </c>
      <c r="O32" s="32">
        <f t="shared" si="6"/>
        <v>73.47333333333334</v>
      </c>
      <c r="P32" s="30">
        <v>133878</v>
      </c>
      <c r="Q32" s="54" t="str">
        <f t="shared" si="0"/>
        <v>https://prozorro.gov.ua/tender/UA-2021-05-11-005889-a</v>
      </c>
      <c r="R32" s="25">
        <v>44363</v>
      </c>
      <c r="S32" s="44" t="s">
        <v>131</v>
      </c>
      <c r="T32" s="8">
        <f t="shared" si="7"/>
        <v>69.8619</v>
      </c>
      <c r="U32" s="8">
        <v>2766</v>
      </c>
      <c r="V32" s="32">
        <f t="shared" si="8"/>
        <v>69.8619</v>
      </c>
      <c r="W32" s="33"/>
      <c r="X32" s="27">
        <v>44363</v>
      </c>
      <c r="Y32" s="8"/>
      <c r="Z32" s="9"/>
      <c r="AA32" s="30">
        <v>83834.28</v>
      </c>
      <c r="AB32" s="2">
        <f t="shared" si="9"/>
        <v>69861.90000000001</v>
      </c>
    </row>
    <row r="33" spans="1:28" s="2" customFormat="1" ht="44.25" customHeight="1" thickBot="1">
      <c r="A33" s="11">
        <v>30</v>
      </c>
      <c r="B33" s="8" t="s">
        <v>78</v>
      </c>
      <c r="C33" s="91" t="s">
        <v>42</v>
      </c>
      <c r="D33" s="8" t="str">
        <f t="shared" si="1"/>
        <v>https://prozorro.gov.ua/tender/UA-2021-05-25-009526-b</v>
      </c>
      <c r="E33" s="52" t="s">
        <v>79</v>
      </c>
      <c r="F33" s="53" t="s">
        <v>80</v>
      </c>
      <c r="G33" s="21" t="s">
        <v>84</v>
      </c>
      <c r="H33" s="8">
        <f t="shared" si="2"/>
        <v>110.91666666666667</v>
      </c>
      <c r="I33" s="8">
        <v>196</v>
      </c>
      <c r="J33" s="8">
        <f t="shared" si="3"/>
        <v>110.91666666666667</v>
      </c>
      <c r="K33" s="8">
        <f t="shared" si="4"/>
        <v>110916.66666666667</v>
      </c>
      <c r="L33" s="49">
        <v>133100</v>
      </c>
      <c r="M33" s="8">
        <f t="shared" si="5"/>
        <v>110.91666666666667</v>
      </c>
      <c r="N33" s="8">
        <v>196</v>
      </c>
      <c r="O33" s="32">
        <f t="shared" si="6"/>
        <v>110.91666666666667</v>
      </c>
      <c r="P33" s="30">
        <v>91500</v>
      </c>
      <c r="Q33" s="54" t="str">
        <f t="shared" si="0"/>
        <v>https://prozorro.gov.ua/tender/UA-2021-05-25-009526-b</v>
      </c>
      <c r="R33" s="25">
        <v>44379</v>
      </c>
      <c r="S33" s="44" t="s">
        <v>130</v>
      </c>
      <c r="T33" s="8">
        <f t="shared" si="7"/>
        <v>84.08605</v>
      </c>
      <c r="U33" s="8">
        <v>196</v>
      </c>
      <c r="V33" s="32">
        <f t="shared" si="8"/>
        <v>84.08605</v>
      </c>
      <c r="W33" s="33">
        <v>59243.04</v>
      </c>
      <c r="X33" s="27">
        <v>44379</v>
      </c>
      <c r="Y33" s="8"/>
      <c r="Z33" s="9"/>
      <c r="AA33" s="30">
        <v>100903.26</v>
      </c>
      <c r="AB33" s="2">
        <f t="shared" si="9"/>
        <v>84086.05</v>
      </c>
    </row>
    <row r="34" spans="1:28" s="2" customFormat="1" ht="53.25" customHeight="1" thickBot="1">
      <c r="A34" s="11">
        <v>31</v>
      </c>
      <c r="B34" s="8" t="s">
        <v>78</v>
      </c>
      <c r="C34" s="91" t="s">
        <v>41</v>
      </c>
      <c r="D34" s="8" t="str">
        <f t="shared" si="1"/>
        <v>https://prozorro.gov.ua/tender/UA-2021-05-27-006112-b</v>
      </c>
      <c r="E34" s="52" t="s">
        <v>79</v>
      </c>
      <c r="F34" s="53" t="s">
        <v>80</v>
      </c>
      <c r="G34" s="21" t="s">
        <v>84</v>
      </c>
      <c r="H34" s="8">
        <f t="shared" si="2"/>
        <v>4.454166666666667</v>
      </c>
      <c r="I34" s="8">
        <v>14</v>
      </c>
      <c r="J34" s="8">
        <f t="shared" si="3"/>
        <v>4.454166666666667</v>
      </c>
      <c r="K34" s="8">
        <f t="shared" si="4"/>
        <v>4454.166666666667</v>
      </c>
      <c r="L34" s="49">
        <v>5345</v>
      </c>
      <c r="M34" s="8">
        <f t="shared" si="5"/>
        <v>4.454166666666667</v>
      </c>
      <c r="N34" s="8">
        <v>14</v>
      </c>
      <c r="O34" s="32">
        <f t="shared" si="6"/>
        <v>4.454166666666667</v>
      </c>
      <c r="P34" s="30">
        <v>45000</v>
      </c>
      <c r="Q34" s="54" t="str">
        <f t="shared" si="0"/>
        <v>https://prozorro.gov.ua/tender/UA-2021-05-27-006112-b</v>
      </c>
      <c r="R34" s="25">
        <v>44342</v>
      </c>
      <c r="S34" s="44" t="s">
        <v>129</v>
      </c>
      <c r="T34" s="8">
        <f t="shared" si="7"/>
        <v>4.454166666666667</v>
      </c>
      <c r="U34" s="8">
        <v>14</v>
      </c>
      <c r="V34" s="32">
        <f t="shared" si="8"/>
        <v>4.454166666666667</v>
      </c>
      <c r="W34" s="33">
        <v>45000</v>
      </c>
      <c r="X34" s="27">
        <v>44342</v>
      </c>
      <c r="Y34" s="8"/>
      <c r="Z34" s="9"/>
      <c r="AA34" s="30">
        <v>5345</v>
      </c>
      <c r="AB34" s="2">
        <f t="shared" si="9"/>
        <v>4454.166666666667</v>
      </c>
    </row>
    <row r="35" spans="1:28" s="2" customFormat="1" ht="30" customHeight="1" thickBot="1">
      <c r="A35" s="11">
        <v>32</v>
      </c>
      <c r="B35" s="21" t="s">
        <v>85</v>
      </c>
      <c r="C35" s="91" t="s">
        <v>31</v>
      </c>
      <c r="D35" s="8" t="str">
        <f t="shared" si="1"/>
        <v>https://prozorro.gov.ua/tender/UA-2021-05-28-005040-b</v>
      </c>
      <c r="E35" s="52" t="s">
        <v>79</v>
      </c>
      <c r="F35" s="53" t="s">
        <v>80</v>
      </c>
      <c r="G35" s="21" t="s">
        <v>85</v>
      </c>
      <c r="H35" s="8">
        <f t="shared" si="2"/>
        <v>125</v>
      </c>
      <c r="I35" s="8">
        <v>1</v>
      </c>
      <c r="J35" s="8">
        <f t="shared" si="3"/>
        <v>125</v>
      </c>
      <c r="K35" s="8">
        <f t="shared" si="4"/>
        <v>125000</v>
      </c>
      <c r="L35" s="49">
        <v>150000</v>
      </c>
      <c r="M35" s="8">
        <f t="shared" si="5"/>
        <v>125</v>
      </c>
      <c r="N35" s="8">
        <v>1</v>
      </c>
      <c r="O35" s="32">
        <f t="shared" si="6"/>
        <v>125</v>
      </c>
      <c r="P35" s="30">
        <v>21816.84</v>
      </c>
      <c r="Q35" s="54" t="str">
        <f t="shared" si="0"/>
        <v>https://prozorro.gov.ua/tender/UA-2021-05-28-005040-b</v>
      </c>
      <c r="R35" s="25">
        <v>44365</v>
      </c>
      <c r="S35" s="44" t="s">
        <v>128</v>
      </c>
      <c r="T35" s="8">
        <f t="shared" si="7"/>
        <v>124.2</v>
      </c>
      <c r="U35" s="8">
        <v>1</v>
      </c>
      <c r="V35" s="32">
        <f t="shared" si="8"/>
        <v>124.2</v>
      </c>
      <c r="W35" s="33">
        <v>21816.84</v>
      </c>
      <c r="X35" s="27">
        <v>44365</v>
      </c>
      <c r="Y35" s="8"/>
      <c r="Z35" s="9"/>
      <c r="AA35" s="30">
        <v>149040</v>
      </c>
      <c r="AB35" s="2">
        <f t="shared" si="9"/>
        <v>124200</v>
      </c>
    </row>
    <row r="36" spans="1:28" s="2" customFormat="1" ht="30" customHeight="1" thickBot="1">
      <c r="A36" s="11">
        <v>33</v>
      </c>
      <c r="B36" s="21" t="s">
        <v>85</v>
      </c>
      <c r="C36" s="91" t="s">
        <v>32</v>
      </c>
      <c r="D36" s="8" t="str">
        <f t="shared" si="1"/>
        <v>https://prozorro.gov.ua/tender/UA-2021-05-28-005142-b</v>
      </c>
      <c r="E36" s="52" t="s">
        <v>79</v>
      </c>
      <c r="F36" s="53" t="s">
        <v>80</v>
      </c>
      <c r="G36" s="21" t="s">
        <v>85</v>
      </c>
      <c r="H36" s="8">
        <f t="shared" si="2"/>
        <v>125</v>
      </c>
      <c r="I36" s="8">
        <v>1</v>
      </c>
      <c r="J36" s="8">
        <f t="shared" si="3"/>
        <v>125</v>
      </c>
      <c r="K36" s="8">
        <f t="shared" si="4"/>
        <v>125000</v>
      </c>
      <c r="L36" s="49">
        <v>150000</v>
      </c>
      <c r="M36" s="8">
        <f t="shared" si="5"/>
        <v>125</v>
      </c>
      <c r="N36" s="8">
        <v>1</v>
      </c>
      <c r="O36" s="32">
        <f t="shared" si="6"/>
        <v>125</v>
      </c>
      <c r="P36" s="30">
        <v>2467.68</v>
      </c>
      <c r="Q36" s="54" t="str">
        <f t="shared" si="0"/>
        <v>https://prozorro.gov.ua/tender/UA-2021-05-28-005142-b</v>
      </c>
      <c r="R36" s="25">
        <v>44376</v>
      </c>
      <c r="S36" s="44" t="s">
        <v>127</v>
      </c>
      <c r="T36" s="8">
        <f t="shared" si="7"/>
        <v>125</v>
      </c>
      <c r="U36" s="8">
        <v>1</v>
      </c>
      <c r="V36" s="32">
        <f t="shared" si="8"/>
        <v>125</v>
      </c>
      <c r="W36" s="33">
        <v>2467.68</v>
      </c>
      <c r="X36" s="27">
        <v>44376</v>
      </c>
      <c r="Y36" s="8"/>
      <c r="Z36" s="9"/>
      <c r="AA36" s="30">
        <v>150000</v>
      </c>
      <c r="AB36" s="2">
        <f t="shared" si="9"/>
        <v>125000</v>
      </c>
    </row>
    <row r="37" spans="1:28" s="2" customFormat="1" ht="30" customHeight="1" thickBot="1">
      <c r="A37" s="11">
        <v>34</v>
      </c>
      <c r="B37" s="21" t="s">
        <v>85</v>
      </c>
      <c r="C37" s="91" t="s">
        <v>70</v>
      </c>
      <c r="D37" s="8" t="str">
        <f t="shared" si="1"/>
        <v>https://prozorro.gov.ua/tender/UA-2021-05-28-005178-b</v>
      </c>
      <c r="E37" s="52" t="s">
        <v>79</v>
      </c>
      <c r="F37" s="53" t="s">
        <v>80</v>
      </c>
      <c r="G37" s="21" t="s">
        <v>85</v>
      </c>
      <c r="H37" s="8">
        <f t="shared" si="2"/>
        <v>125</v>
      </c>
      <c r="I37" s="8">
        <v>1</v>
      </c>
      <c r="J37" s="8">
        <f t="shared" si="3"/>
        <v>125</v>
      </c>
      <c r="K37" s="8">
        <f t="shared" si="4"/>
        <v>125000</v>
      </c>
      <c r="L37" s="49">
        <v>150000</v>
      </c>
      <c r="M37" s="8">
        <f t="shared" si="5"/>
        <v>125</v>
      </c>
      <c r="N37" s="8">
        <v>1</v>
      </c>
      <c r="O37" s="32">
        <f t="shared" si="6"/>
        <v>125</v>
      </c>
      <c r="P37" s="30">
        <v>2420.9</v>
      </c>
      <c r="Q37" s="54" t="str">
        <f t="shared" si="0"/>
        <v>https://prozorro.gov.ua/tender/UA-2021-05-28-005178-b</v>
      </c>
      <c r="R37" s="25">
        <v>44376</v>
      </c>
      <c r="S37" s="44" t="s">
        <v>126</v>
      </c>
      <c r="T37" s="8">
        <f t="shared" si="7"/>
        <v>125</v>
      </c>
      <c r="U37" s="8">
        <v>1</v>
      </c>
      <c r="V37" s="32">
        <f t="shared" si="8"/>
        <v>125</v>
      </c>
      <c r="W37" s="33">
        <v>2420.9</v>
      </c>
      <c r="X37" s="27">
        <v>44376</v>
      </c>
      <c r="Y37" s="8"/>
      <c r="Z37" s="9"/>
      <c r="AA37" s="30">
        <v>150000</v>
      </c>
      <c r="AB37" s="2">
        <f t="shared" si="9"/>
        <v>125000</v>
      </c>
    </row>
    <row r="38" spans="1:28" s="2" customFormat="1" ht="45" customHeight="1" thickBot="1">
      <c r="A38" s="11">
        <v>35</v>
      </c>
      <c r="B38" s="8" t="s">
        <v>78</v>
      </c>
      <c r="C38" s="91" t="s">
        <v>43</v>
      </c>
      <c r="D38" s="8" t="str">
        <f t="shared" si="1"/>
        <v>https://prozorro.gov.ua/tender/UA-2021-06-04-010967-b</v>
      </c>
      <c r="E38" s="52" t="s">
        <v>79</v>
      </c>
      <c r="F38" s="53" t="s">
        <v>80</v>
      </c>
      <c r="G38" s="21" t="s">
        <v>84</v>
      </c>
      <c r="H38" s="8">
        <f t="shared" si="2"/>
        <v>205.875</v>
      </c>
      <c r="I38" s="8">
        <v>10</v>
      </c>
      <c r="J38" s="8">
        <f t="shared" si="3"/>
        <v>205.875</v>
      </c>
      <c r="K38" s="8">
        <f t="shared" si="4"/>
        <v>205875</v>
      </c>
      <c r="L38" s="49">
        <v>247050</v>
      </c>
      <c r="M38" s="8">
        <f t="shared" si="5"/>
        <v>205.875</v>
      </c>
      <c r="N38" s="8">
        <v>10</v>
      </c>
      <c r="O38" s="32">
        <f t="shared" si="6"/>
        <v>205.875</v>
      </c>
      <c r="P38" s="30">
        <v>16240</v>
      </c>
      <c r="Q38" s="54" t="str">
        <f t="shared" si="0"/>
        <v>https://prozorro.gov.ua/tender/UA-2021-06-04-010967-b</v>
      </c>
      <c r="R38" s="25">
        <v>44376</v>
      </c>
      <c r="S38" s="44" t="s">
        <v>125</v>
      </c>
      <c r="T38" s="8">
        <f t="shared" si="7"/>
        <v>194.74</v>
      </c>
      <c r="U38" s="8">
        <v>10</v>
      </c>
      <c r="V38" s="32">
        <f t="shared" si="8"/>
        <v>194.74</v>
      </c>
      <c r="W38" s="33">
        <v>16240</v>
      </c>
      <c r="X38" s="27">
        <v>44376</v>
      </c>
      <c r="Y38" s="8"/>
      <c r="Z38" s="9"/>
      <c r="AA38" s="30">
        <v>233688</v>
      </c>
      <c r="AB38" s="2">
        <f t="shared" si="9"/>
        <v>194740</v>
      </c>
    </row>
    <row r="39" spans="1:28" s="2" customFormat="1" ht="30" customHeight="1" thickBot="1">
      <c r="A39" s="11">
        <v>36</v>
      </c>
      <c r="B39" s="8" t="s">
        <v>85</v>
      </c>
      <c r="C39" s="91" t="s">
        <v>44</v>
      </c>
      <c r="D39" s="8" t="str">
        <f t="shared" si="1"/>
        <v>https://prozorro.gov.ua/tender/UA-2021-06-16-010150-b</v>
      </c>
      <c r="E39" s="52" t="s">
        <v>79</v>
      </c>
      <c r="F39" s="53" t="s">
        <v>80</v>
      </c>
      <c r="G39" s="21" t="s">
        <v>85</v>
      </c>
      <c r="H39" s="8">
        <f t="shared" si="2"/>
        <v>7.5</v>
      </c>
      <c r="I39" s="8">
        <v>1</v>
      </c>
      <c r="J39" s="8">
        <f t="shared" si="3"/>
        <v>7.5</v>
      </c>
      <c r="K39" s="8">
        <f t="shared" si="4"/>
        <v>7500</v>
      </c>
      <c r="L39" s="49">
        <v>9000</v>
      </c>
      <c r="M39" s="8">
        <f t="shared" si="5"/>
        <v>7.5</v>
      </c>
      <c r="N39" s="8">
        <v>1</v>
      </c>
      <c r="O39" s="32">
        <f t="shared" si="6"/>
        <v>7.5</v>
      </c>
      <c r="P39" s="30">
        <v>7439.76</v>
      </c>
      <c r="Q39" s="54" t="str">
        <f t="shared" si="0"/>
        <v>https://prozorro.gov.ua/tender/UA-2021-06-16-010150-b</v>
      </c>
      <c r="R39" s="25">
        <v>44363</v>
      </c>
      <c r="S39" s="44" t="s">
        <v>124</v>
      </c>
      <c r="T39" s="8">
        <f t="shared" si="7"/>
        <v>7.5</v>
      </c>
      <c r="U39" s="8">
        <v>1</v>
      </c>
      <c r="V39" s="32">
        <f t="shared" si="8"/>
        <v>7.5</v>
      </c>
      <c r="W39" s="33">
        <v>7439.75</v>
      </c>
      <c r="X39" s="27">
        <v>44363</v>
      </c>
      <c r="Y39" s="8"/>
      <c r="Z39" s="9"/>
      <c r="AA39" s="30">
        <v>9000</v>
      </c>
      <c r="AB39" s="2">
        <f t="shared" si="9"/>
        <v>7500</v>
      </c>
    </row>
    <row r="40" spans="1:28" s="2" customFormat="1" ht="42" customHeight="1" thickBot="1">
      <c r="A40" s="11">
        <v>37</v>
      </c>
      <c r="B40" s="8" t="s">
        <v>78</v>
      </c>
      <c r="C40" s="91" t="s">
        <v>46</v>
      </c>
      <c r="D40" s="8" t="str">
        <f t="shared" si="1"/>
        <v>https://prozorro.gov.ua/tender/UA-2021-07-19-003825-b</v>
      </c>
      <c r="E40" s="52" t="s">
        <v>79</v>
      </c>
      <c r="F40" s="53" t="s">
        <v>80</v>
      </c>
      <c r="G40" s="21" t="s">
        <v>84</v>
      </c>
      <c r="H40" s="8">
        <f t="shared" si="2"/>
        <v>1.8493333333333333</v>
      </c>
      <c r="I40" s="8"/>
      <c r="J40" s="8">
        <f t="shared" si="3"/>
        <v>1.8493333333333333</v>
      </c>
      <c r="K40" s="8">
        <f t="shared" si="4"/>
        <v>1849.3333333333333</v>
      </c>
      <c r="L40" s="49">
        <v>2219.2</v>
      </c>
      <c r="M40" s="8">
        <f t="shared" si="5"/>
        <v>1.8493333333333333</v>
      </c>
      <c r="N40" s="8"/>
      <c r="O40" s="32">
        <f t="shared" si="6"/>
        <v>1.8493333333333333</v>
      </c>
      <c r="P40" s="30">
        <v>972.79</v>
      </c>
      <c r="Q40" s="54" t="str">
        <f t="shared" si="0"/>
        <v>https://prozorro.gov.ua/tender/UA-2021-07-19-003825-b</v>
      </c>
      <c r="R40" s="28" t="s">
        <v>58</v>
      </c>
      <c r="S40" s="44" t="s">
        <v>123</v>
      </c>
      <c r="T40" s="8">
        <f t="shared" si="7"/>
        <v>1.9101666666666666</v>
      </c>
      <c r="U40" s="25" t="s">
        <v>96</v>
      </c>
      <c r="V40" s="32">
        <f t="shared" si="8"/>
        <v>1.9101666666666666</v>
      </c>
      <c r="W40" s="33">
        <v>972.79</v>
      </c>
      <c r="X40" s="28" t="s">
        <v>58</v>
      </c>
      <c r="Y40" s="8"/>
      <c r="Z40" s="9"/>
      <c r="AA40" s="30">
        <v>2292.2</v>
      </c>
      <c r="AB40" s="2">
        <f t="shared" si="9"/>
        <v>1910.1666666666665</v>
      </c>
    </row>
    <row r="41" spans="1:28" s="2" customFormat="1" ht="30" customHeight="1" thickBot="1">
      <c r="A41" s="11">
        <v>38</v>
      </c>
      <c r="B41" s="8" t="s">
        <v>85</v>
      </c>
      <c r="C41" s="91" t="s">
        <v>46</v>
      </c>
      <c r="D41" s="8" t="str">
        <f t="shared" si="1"/>
        <v>https://prozorro.gov.ua/tender/UA-2021-07-30-001320-b</v>
      </c>
      <c r="E41" s="52" t="s">
        <v>79</v>
      </c>
      <c r="F41" s="53" t="s">
        <v>80</v>
      </c>
      <c r="G41" s="21" t="s">
        <v>84</v>
      </c>
      <c r="H41" s="8">
        <f t="shared" si="2"/>
        <v>1.9335</v>
      </c>
      <c r="I41" s="8"/>
      <c r="J41" s="8">
        <f t="shared" si="3"/>
        <v>1.9335</v>
      </c>
      <c r="K41" s="8">
        <f t="shared" si="4"/>
        <v>1933.5</v>
      </c>
      <c r="L41" s="49">
        <v>2320.2</v>
      </c>
      <c r="M41" s="8">
        <f t="shared" si="5"/>
        <v>1.9335</v>
      </c>
      <c r="N41" s="8"/>
      <c r="O41" s="32">
        <f t="shared" si="6"/>
        <v>1.9335</v>
      </c>
      <c r="P41" s="30">
        <v>35047.4</v>
      </c>
      <c r="Q41" s="54" t="str">
        <f t="shared" si="0"/>
        <v>https://prozorro.gov.ua/tender/UA-2021-07-30-001320-b</v>
      </c>
      <c r="R41" s="28">
        <v>44406</v>
      </c>
      <c r="S41" s="44" t="s">
        <v>122</v>
      </c>
      <c r="T41" s="8">
        <f t="shared" si="7"/>
        <v>1.9335</v>
      </c>
      <c r="U41" s="8"/>
      <c r="V41" s="32">
        <f t="shared" si="8"/>
        <v>1.9335</v>
      </c>
      <c r="W41" s="33">
        <v>35047.4</v>
      </c>
      <c r="X41" s="28">
        <v>44406</v>
      </c>
      <c r="Y41" s="8"/>
      <c r="Z41" s="9"/>
      <c r="AA41" s="30">
        <v>2320.2</v>
      </c>
      <c r="AB41" s="2">
        <f t="shared" si="9"/>
        <v>1933.5</v>
      </c>
    </row>
    <row r="42" spans="1:28" s="2" customFormat="1" ht="30" customHeight="1" thickBot="1">
      <c r="A42" s="11">
        <v>39</v>
      </c>
      <c r="B42" s="8" t="s">
        <v>78</v>
      </c>
      <c r="C42" s="91" t="s">
        <v>23</v>
      </c>
      <c r="D42" s="8" t="str">
        <f t="shared" si="1"/>
        <v>https://prozorro.gov.ua/tender/UA-2021-07-30-001795-b</v>
      </c>
      <c r="E42" s="52" t="s">
        <v>79</v>
      </c>
      <c r="F42" s="53" t="s">
        <v>80</v>
      </c>
      <c r="G42" s="21" t="s">
        <v>85</v>
      </c>
      <c r="H42" s="8">
        <f t="shared" si="2"/>
        <v>113.79395833333334</v>
      </c>
      <c r="I42" s="8">
        <v>1</v>
      </c>
      <c r="J42" s="8">
        <f t="shared" si="3"/>
        <v>113.79395833333334</v>
      </c>
      <c r="K42" s="8">
        <f t="shared" si="4"/>
        <v>113793.95833333334</v>
      </c>
      <c r="L42" s="49">
        <v>136552.75</v>
      </c>
      <c r="M42" s="8">
        <f t="shared" si="5"/>
        <v>113.79395833333334</v>
      </c>
      <c r="N42" s="8">
        <v>1</v>
      </c>
      <c r="O42" s="32">
        <f t="shared" si="6"/>
        <v>113.79395833333334</v>
      </c>
      <c r="P42" s="30">
        <v>24149.99</v>
      </c>
      <c r="Q42" s="54" t="str">
        <f t="shared" si="0"/>
        <v>https://prozorro.gov.ua/tender/UA-2021-07-30-001795-b</v>
      </c>
      <c r="R42" s="28">
        <v>44438</v>
      </c>
      <c r="S42" s="44" t="s">
        <v>121</v>
      </c>
      <c r="T42" s="8">
        <f t="shared" si="7"/>
        <v>93.8</v>
      </c>
      <c r="U42" s="8">
        <v>1</v>
      </c>
      <c r="V42" s="32">
        <f t="shared" si="8"/>
        <v>93.8</v>
      </c>
      <c r="W42" s="33">
        <v>24149.99</v>
      </c>
      <c r="X42" s="28">
        <v>44438</v>
      </c>
      <c r="Y42" s="8"/>
      <c r="Z42" s="9"/>
      <c r="AA42" s="30">
        <v>112560</v>
      </c>
      <c r="AB42" s="2">
        <f t="shared" si="9"/>
        <v>93800</v>
      </c>
    </row>
    <row r="43" spans="1:28" s="2" customFormat="1" ht="30" customHeight="1" thickBot="1">
      <c r="A43" s="11">
        <v>40</v>
      </c>
      <c r="B43" s="8" t="s">
        <v>78</v>
      </c>
      <c r="C43" s="91" t="s">
        <v>45</v>
      </c>
      <c r="D43" s="8" t="str">
        <f t="shared" si="1"/>
        <v>https://prozorro.gov.ua/tender/UA-2021-08-06-004259-a</v>
      </c>
      <c r="E43" s="52" t="s">
        <v>79</v>
      </c>
      <c r="F43" s="53" t="s">
        <v>80</v>
      </c>
      <c r="G43" s="21" t="s">
        <v>84</v>
      </c>
      <c r="H43" s="8">
        <f t="shared" si="2"/>
        <v>252.8068416666667</v>
      </c>
      <c r="I43" s="8">
        <v>90</v>
      </c>
      <c r="J43" s="8">
        <f t="shared" si="3"/>
        <v>252.8068416666667</v>
      </c>
      <c r="K43" s="8">
        <f t="shared" si="4"/>
        <v>252806.8416666667</v>
      </c>
      <c r="L43" s="49">
        <v>303368.21</v>
      </c>
      <c r="M43" s="8">
        <f t="shared" si="5"/>
        <v>252.8068416666667</v>
      </c>
      <c r="N43" s="8">
        <v>90</v>
      </c>
      <c r="O43" s="32">
        <f t="shared" si="6"/>
        <v>252.8068416666667</v>
      </c>
      <c r="P43" s="30">
        <v>5345</v>
      </c>
      <c r="Q43" s="54" t="str">
        <f t="shared" si="0"/>
        <v>https://prozorro.gov.ua/tender/UA-2021-08-06-004259-a</v>
      </c>
      <c r="R43" s="28">
        <v>44438</v>
      </c>
      <c r="S43" s="44" t="s">
        <v>120</v>
      </c>
      <c r="T43" s="8">
        <f t="shared" si="7"/>
        <v>247.73333333333335</v>
      </c>
      <c r="U43" s="8">
        <v>90</v>
      </c>
      <c r="V43" s="32">
        <f t="shared" si="8"/>
        <v>247.73333333333335</v>
      </c>
      <c r="W43" s="33">
        <v>5345</v>
      </c>
      <c r="X43" s="28">
        <v>44438</v>
      </c>
      <c r="Y43" s="8"/>
      <c r="Z43" s="9"/>
      <c r="AA43" s="30">
        <v>297280</v>
      </c>
      <c r="AB43" s="2">
        <f t="shared" si="9"/>
        <v>247733.33333333334</v>
      </c>
    </row>
    <row r="44" spans="1:28" s="2" customFormat="1" ht="30" customHeight="1" thickBot="1">
      <c r="A44" s="11">
        <v>41</v>
      </c>
      <c r="B44" s="8" t="s">
        <v>78</v>
      </c>
      <c r="C44" s="91" t="s">
        <v>71</v>
      </c>
      <c r="D44" s="8" t="str">
        <f t="shared" si="1"/>
        <v>https://prozorro.gov.ua/tender/UA-2021-08-26-009876-a</v>
      </c>
      <c r="E44" s="52" t="s">
        <v>79</v>
      </c>
      <c r="F44" s="53" t="s">
        <v>80</v>
      </c>
      <c r="G44" s="21" t="s">
        <v>84</v>
      </c>
      <c r="H44" s="8">
        <f t="shared" si="2"/>
        <v>16.7</v>
      </c>
      <c r="I44" s="8">
        <v>3</v>
      </c>
      <c r="J44" s="8">
        <f t="shared" si="3"/>
        <v>16.7</v>
      </c>
      <c r="K44" s="8">
        <f t="shared" si="4"/>
        <v>16700</v>
      </c>
      <c r="L44" s="49">
        <v>20040</v>
      </c>
      <c r="M44" s="8">
        <f t="shared" si="5"/>
        <v>16.7</v>
      </c>
      <c r="N44" s="8">
        <v>3</v>
      </c>
      <c r="O44" s="32">
        <f t="shared" si="6"/>
        <v>16.7</v>
      </c>
      <c r="P44" s="30">
        <v>128622</v>
      </c>
      <c r="Q44" s="54" t="str">
        <f t="shared" si="0"/>
        <v>https://prozorro.gov.ua/tender/UA-2021-08-26-009876-a</v>
      </c>
      <c r="R44" s="28">
        <v>44434</v>
      </c>
      <c r="S44" s="46" t="s">
        <v>119</v>
      </c>
      <c r="T44" s="8">
        <f t="shared" si="7"/>
        <v>16.7</v>
      </c>
      <c r="U44" s="8">
        <v>3</v>
      </c>
      <c r="V44" s="32">
        <f t="shared" si="8"/>
        <v>16.7</v>
      </c>
      <c r="W44" s="33">
        <v>94840.2</v>
      </c>
      <c r="X44" s="28">
        <v>44434</v>
      </c>
      <c r="Y44" s="8"/>
      <c r="Z44" s="9"/>
      <c r="AA44" s="30">
        <v>20040</v>
      </c>
      <c r="AB44" s="2">
        <f t="shared" si="9"/>
        <v>16700</v>
      </c>
    </row>
    <row r="45" spans="1:28" s="2" customFormat="1" ht="30" customHeight="1" thickBot="1">
      <c r="A45" s="11">
        <v>42</v>
      </c>
      <c r="B45" s="8" t="s">
        <v>78</v>
      </c>
      <c r="C45" s="91" t="s">
        <v>72</v>
      </c>
      <c r="D45" s="8" t="str">
        <f t="shared" si="1"/>
        <v>https://prozorro.gov.ua/tender/UA-2021-09-13-010032-b</v>
      </c>
      <c r="E45" s="52" t="s">
        <v>79</v>
      </c>
      <c r="F45" s="53" t="s">
        <v>80</v>
      </c>
      <c r="G45" s="21" t="s">
        <v>84</v>
      </c>
      <c r="H45" s="8">
        <f t="shared" si="2"/>
        <v>65.68432500000002</v>
      </c>
      <c r="I45" s="8">
        <v>5</v>
      </c>
      <c r="J45" s="8">
        <f t="shared" si="3"/>
        <v>65.68432500000002</v>
      </c>
      <c r="K45" s="8">
        <f t="shared" si="4"/>
        <v>65684.32500000001</v>
      </c>
      <c r="L45" s="49">
        <v>78821.19</v>
      </c>
      <c r="M45" s="8">
        <f t="shared" si="5"/>
        <v>65.68432500000002</v>
      </c>
      <c r="N45" s="8">
        <v>5</v>
      </c>
      <c r="O45" s="32">
        <f t="shared" si="6"/>
        <v>65.68432500000002</v>
      </c>
      <c r="P45" s="30">
        <v>247050</v>
      </c>
      <c r="Q45" s="54" t="str">
        <f t="shared" si="0"/>
        <v>https://prozorro.gov.ua/tender/UA-2021-09-13-010032-b</v>
      </c>
      <c r="R45" s="28">
        <v>44480</v>
      </c>
      <c r="S45" s="46" t="s">
        <v>118</v>
      </c>
      <c r="T45" s="8">
        <f t="shared" si="7"/>
        <v>64.87530000000001</v>
      </c>
      <c r="U45" s="8">
        <v>5</v>
      </c>
      <c r="V45" s="32">
        <f t="shared" si="8"/>
        <v>64.87530000000001</v>
      </c>
      <c r="W45" s="33">
        <v>232446</v>
      </c>
      <c r="X45" s="28">
        <v>44480</v>
      </c>
      <c r="Y45" s="8"/>
      <c r="Z45" s="9"/>
      <c r="AA45" s="30">
        <v>77850.36</v>
      </c>
      <c r="AB45" s="2">
        <f t="shared" si="9"/>
        <v>64875.3</v>
      </c>
    </row>
    <row r="46" spans="1:28" s="2" customFormat="1" ht="103.5" customHeight="1" thickBot="1">
      <c r="A46" s="11">
        <v>43</v>
      </c>
      <c r="B46" s="8" t="s">
        <v>78</v>
      </c>
      <c r="C46" s="91" t="s">
        <v>73</v>
      </c>
      <c r="D46" s="8" t="str">
        <f t="shared" si="1"/>
        <v>https://prozorro.gov.ua/tender/UA-2021-09-13-010297-b</v>
      </c>
      <c r="E46" s="52" t="s">
        <v>79</v>
      </c>
      <c r="F46" s="53" t="s">
        <v>80</v>
      </c>
      <c r="G46" s="21" t="s">
        <v>84</v>
      </c>
      <c r="H46" s="8">
        <f t="shared" si="2"/>
        <v>122.04717499999998</v>
      </c>
      <c r="I46" s="8">
        <v>68</v>
      </c>
      <c r="J46" s="8">
        <f t="shared" si="3"/>
        <v>122.04717499999998</v>
      </c>
      <c r="K46" s="8">
        <f t="shared" si="4"/>
        <v>122047.17499999999</v>
      </c>
      <c r="L46" s="49">
        <v>146456.61</v>
      </c>
      <c r="M46" s="8">
        <f t="shared" si="5"/>
        <v>122.04717499999998</v>
      </c>
      <c r="N46" s="8">
        <v>68</v>
      </c>
      <c r="O46" s="32">
        <f t="shared" si="6"/>
        <v>122.04717499999998</v>
      </c>
      <c r="P46" s="30">
        <v>2370</v>
      </c>
      <c r="Q46" s="54" t="str">
        <f t="shared" si="0"/>
        <v>https://prozorro.gov.ua/tender/UA-2021-09-13-010297-b</v>
      </c>
      <c r="R46" s="28">
        <v>44482</v>
      </c>
      <c r="S46" s="46" t="s">
        <v>117</v>
      </c>
      <c r="T46" s="8">
        <f t="shared" si="7"/>
        <v>108.3</v>
      </c>
      <c r="U46" s="8">
        <v>68</v>
      </c>
      <c r="V46" s="32">
        <f t="shared" si="8"/>
        <v>108.3</v>
      </c>
      <c r="W46" s="33">
        <v>2370</v>
      </c>
      <c r="X46" s="28">
        <v>44482</v>
      </c>
      <c r="Y46" s="8"/>
      <c r="Z46" s="13"/>
      <c r="AA46" s="30">
        <v>129960</v>
      </c>
      <c r="AB46" s="2">
        <f t="shared" si="9"/>
        <v>108300</v>
      </c>
    </row>
    <row r="47" spans="1:28" s="2" customFormat="1" ht="30" customHeight="1" thickBot="1">
      <c r="A47" s="11">
        <v>44</v>
      </c>
      <c r="B47" s="8" t="s">
        <v>78</v>
      </c>
      <c r="C47" s="91" t="s">
        <v>52</v>
      </c>
      <c r="D47" s="8" t="str">
        <f t="shared" si="1"/>
        <v>https://prozorro.gov.ua/tender/UA-2021-09-16-011645-b</v>
      </c>
      <c r="E47" s="52" t="s">
        <v>79</v>
      </c>
      <c r="F47" s="53" t="s">
        <v>80</v>
      </c>
      <c r="G47" s="21" t="s">
        <v>84</v>
      </c>
      <c r="H47" s="8">
        <f t="shared" si="2"/>
        <v>97.40931666666667</v>
      </c>
      <c r="I47" s="8">
        <v>580</v>
      </c>
      <c r="J47" s="8">
        <f t="shared" si="3"/>
        <v>97.40931666666667</v>
      </c>
      <c r="K47" s="8">
        <f t="shared" si="4"/>
        <v>97409.31666666667</v>
      </c>
      <c r="L47" s="49">
        <v>116891.18</v>
      </c>
      <c r="M47" s="8">
        <f t="shared" si="5"/>
        <v>97.40931666666667</v>
      </c>
      <c r="N47" s="8">
        <v>580</v>
      </c>
      <c r="O47" s="32">
        <f t="shared" si="6"/>
        <v>97.40931666666667</v>
      </c>
      <c r="P47" s="30">
        <v>1750</v>
      </c>
      <c r="Q47" s="54" t="str">
        <f t="shared" si="0"/>
        <v>https://prozorro.gov.ua/tender/UA-2021-09-16-011645-b</v>
      </c>
      <c r="R47" s="28"/>
      <c r="S47" s="46" t="s">
        <v>116</v>
      </c>
      <c r="T47" s="25" t="s">
        <v>96</v>
      </c>
      <c r="U47" s="8">
        <v>580</v>
      </c>
      <c r="V47" s="25" t="s">
        <v>96</v>
      </c>
      <c r="W47" s="25" t="s">
        <v>96</v>
      </c>
      <c r="X47" s="25" t="s">
        <v>96</v>
      </c>
      <c r="Y47" s="14" t="s">
        <v>25</v>
      </c>
      <c r="Z47" s="9"/>
      <c r="AA47" s="30"/>
      <c r="AB47" s="2">
        <f t="shared" si="9"/>
        <v>0</v>
      </c>
    </row>
    <row r="48" spans="1:28" s="2" customFormat="1" ht="30" customHeight="1" thickBot="1">
      <c r="A48" s="11">
        <v>45</v>
      </c>
      <c r="B48" s="8" t="s">
        <v>78</v>
      </c>
      <c r="C48" s="91" t="s">
        <v>50</v>
      </c>
      <c r="D48" s="8" t="str">
        <f t="shared" si="1"/>
        <v>https://prozorro.gov.ua/tender/UA-2021-09-20-007145-b</v>
      </c>
      <c r="E48" s="52" t="s">
        <v>79</v>
      </c>
      <c r="F48" s="53" t="s">
        <v>80</v>
      </c>
      <c r="G48" s="21" t="s">
        <v>84</v>
      </c>
      <c r="H48" s="8">
        <f t="shared" si="2"/>
        <v>60.990208333333335</v>
      </c>
      <c r="I48" s="8">
        <v>11</v>
      </c>
      <c r="J48" s="8">
        <f t="shared" si="3"/>
        <v>60.990208333333335</v>
      </c>
      <c r="K48" s="8">
        <f t="shared" si="4"/>
        <v>60990.208333333336</v>
      </c>
      <c r="L48" s="49">
        <v>73188.25</v>
      </c>
      <c r="M48" s="8">
        <f t="shared" si="5"/>
        <v>60.990208333333335</v>
      </c>
      <c r="N48" s="8">
        <v>11</v>
      </c>
      <c r="O48" s="32">
        <f t="shared" si="6"/>
        <v>60.990208333333335</v>
      </c>
      <c r="P48" s="30">
        <v>268432.19</v>
      </c>
      <c r="Q48" s="54" t="str">
        <f t="shared" si="0"/>
        <v>https://prozorro.gov.ua/tender/UA-2021-09-20-007145-b</v>
      </c>
      <c r="R48" s="28">
        <v>44511</v>
      </c>
      <c r="S48" s="46" t="s">
        <v>115</v>
      </c>
      <c r="T48" s="8">
        <f t="shared" si="7"/>
        <v>60.927800000000005</v>
      </c>
      <c r="U48" s="8">
        <v>11</v>
      </c>
      <c r="V48" s="32">
        <f t="shared" si="8"/>
        <v>60.927800000000005</v>
      </c>
      <c r="W48" s="33"/>
      <c r="X48" s="28">
        <v>44511</v>
      </c>
      <c r="Y48" s="8"/>
      <c r="Z48" s="9"/>
      <c r="AA48" s="30">
        <v>73113.36</v>
      </c>
      <c r="AB48" s="2">
        <f t="shared" si="9"/>
        <v>60927.8</v>
      </c>
    </row>
    <row r="49" spans="1:28" s="2" customFormat="1" ht="30" customHeight="1" thickBot="1">
      <c r="A49" s="11">
        <v>46</v>
      </c>
      <c r="B49" s="8" t="s">
        <v>83</v>
      </c>
      <c r="C49" s="92" t="s">
        <v>51</v>
      </c>
      <c r="D49" s="8" t="str">
        <f t="shared" si="1"/>
        <v>https://prozorro.gov.ua/tender/UA-2021-09-22-012774-b</v>
      </c>
      <c r="E49" s="52" t="s">
        <v>79</v>
      </c>
      <c r="F49" s="53" t="s">
        <v>80</v>
      </c>
      <c r="G49" s="21" t="s">
        <v>83</v>
      </c>
      <c r="H49" s="8">
        <f t="shared" si="2"/>
        <v>2.3333333333333335</v>
      </c>
      <c r="I49" s="8">
        <v>1</v>
      </c>
      <c r="J49" s="8">
        <f t="shared" si="3"/>
        <v>2.3333333333333335</v>
      </c>
      <c r="K49" s="8">
        <f t="shared" si="4"/>
        <v>2333.3333333333335</v>
      </c>
      <c r="L49" s="48">
        <v>2800</v>
      </c>
      <c r="M49" s="8">
        <f t="shared" si="5"/>
        <v>2.3333333333333335</v>
      </c>
      <c r="N49" s="8">
        <v>1</v>
      </c>
      <c r="O49" s="32">
        <f t="shared" si="6"/>
        <v>2.3333333333333335</v>
      </c>
      <c r="P49" s="30">
        <v>6160</v>
      </c>
      <c r="Q49" s="54" t="str">
        <f t="shared" si="0"/>
        <v>https://prozorro.gov.ua/tender/UA-2021-09-22-012774-b</v>
      </c>
      <c r="R49" s="28">
        <v>44459</v>
      </c>
      <c r="S49" s="43" t="s">
        <v>114</v>
      </c>
      <c r="T49" s="8">
        <f t="shared" si="7"/>
        <v>2.3333333333333335</v>
      </c>
      <c r="U49" s="8">
        <v>1</v>
      </c>
      <c r="V49" s="32">
        <f t="shared" si="8"/>
        <v>2.3333333333333335</v>
      </c>
      <c r="W49" s="33">
        <v>5040</v>
      </c>
      <c r="X49" s="28">
        <v>44459</v>
      </c>
      <c r="Y49" s="8"/>
      <c r="Z49" s="9"/>
      <c r="AA49" s="29">
        <v>2800</v>
      </c>
      <c r="AB49" s="2">
        <f t="shared" si="9"/>
        <v>2333.3333333333335</v>
      </c>
    </row>
    <row r="50" spans="1:28" s="2" customFormat="1" ht="30" customHeight="1" thickBot="1">
      <c r="A50" s="11">
        <v>47</v>
      </c>
      <c r="B50" s="8" t="s">
        <v>78</v>
      </c>
      <c r="C50" s="92" t="s">
        <v>47</v>
      </c>
      <c r="D50" s="8" t="str">
        <f t="shared" si="1"/>
        <v>https://prozorro.gov.ua/tender/UA-2021-09-28-009741-b</v>
      </c>
      <c r="E50" s="52" t="s">
        <v>79</v>
      </c>
      <c r="F50" s="53" t="s">
        <v>80</v>
      </c>
      <c r="G50" s="21" t="s">
        <v>84</v>
      </c>
      <c r="H50" s="8">
        <f t="shared" si="2"/>
        <v>65.42916666666667</v>
      </c>
      <c r="I50" s="8">
        <v>68</v>
      </c>
      <c r="J50" s="8">
        <f t="shared" si="3"/>
        <v>65.42916666666667</v>
      </c>
      <c r="K50" s="8">
        <f t="shared" si="4"/>
        <v>65429.16666666667</v>
      </c>
      <c r="L50" s="48">
        <v>78515</v>
      </c>
      <c r="M50" s="8">
        <f t="shared" si="5"/>
        <v>65.42916666666667</v>
      </c>
      <c r="N50" s="8">
        <v>68</v>
      </c>
      <c r="O50" s="32">
        <f t="shared" si="6"/>
        <v>65.42916666666667</v>
      </c>
      <c r="P50" s="30">
        <v>72040.85</v>
      </c>
      <c r="Q50" s="54" t="str">
        <f t="shared" si="0"/>
        <v>https://prozorro.gov.ua/tender/UA-2021-09-28-009741-b</v>
      </c>
      <c r="R50" s="28">
        <v>44495</v>
      </c>
      <c r="S50" s="43" t="s">
        <v>113</v>
      </c>
      <c r="T50" s="8">
        <f t="shared" si="7"/>
        <v>65</v>
      </c>
      <c r="U50" s="8">
        <v>68</v>
      </c>
      <c r="V50" s="32">
        <f t="shared" si="8"/>
        <v>65</v>
      </c>
      <c r="W50" s="33"/>
      <c r="X50" s="28">
        <v>44495</v>
      </c>
      <c r="Y50" s="8"/>
      <c r="Z50" s="9"/>
      <c r="AA50" s="29">
        <v>78000</v>
      </c>
      <c r="AB50" s="2">
        <f t="shared" si="9"/>
        <v>65000</v>
      </c>
    </row>
    <row r="51" spans="1:28" s="2" customFormat="1" ht="30" customHeight="1" thickBot="1">
      <c r="A51" s="11">
        <v>48</v>
      </c>
      <c r="B51" s="8" t="s">
        <v>83</v>
      </c>
      <c r="C51" s="92" t="s">
        <v>49</v>
      </c>
      <c r="D51" s="8" t="str">
        <f t="shared" si="1"/>
        <v>https://prozorro.gov.ua/tender/UA-2021-09-28-011309-b</v>
      </c>
      <c r="E51" s="52" t="s">
        <v>79</v>
      </c>
      <c r="F51" s="53" t="s">
        <v>80</v>
      </c>
      <c r="G51" s="21" t="s">
        <v>83</v>
      </c>
      <c r="H51" s="8">
        <f t="shared" si="2"/>
        <v>74.01786666666666</v>
      </c>
      <c r="I51" s="8">
        <v>1</v>
      </c>
      <c r="J51" s="8">
        <f t="shared" si="3"/>
        <v>74.01786666666666</v>
      </c>
      <c r="K51" s="8">
        <f t="shared" si="4"/>
        <v>74017.86666666667</v>
      </c>
      <c r="L51" s="48">
        <v>88821.44</v>
      </c>
      <c r="M51" s="8">
        <f t="shared" si="5"/>
        <v>74.01786666666666</v>
      </c>
      <c r="N51" s="8">
        <v>1</v>
      </c>
      <c r="O51" s="32">
        <f t="shared" si="6"/>
        <v>74.01786666666666</v>
      </c>
      <c r="P51" s="30">
        <v>2219.2</v>
      </c>
      <c r="Q51" s="54" t="str">
        <f t="shared" si="0"/>
        <v>https://prozorro.gov.ua/tender/UA-2021-09-28-011309-b</v>
      </c>
      <c r="R51" s="28">
        <v>44531</v>
      </c>
      <c r="S51" s="43" t="s">
        <v>112</v>
      </c>
      <c r="T51" s="8">
        <f t="shared" si="7"/>
        <v>50.11624166666667</v>
      </c>
      <c r="U51" s="8">
        <v>1</v>
      </c>
      <c r="V51" s="32">
        <f t="shared" si="8"/>
        <v>50.11624166666667</v>
      </c>
      <c r="W51" s="33">
        <v>2292.2</v>
      </c>
      <c r="X51" s="28">
        <v>44531</v>
      </c>
      <c r="Y51" s="8"/>
      <c r="Z51" s="9"/>
      <c r="AA51" s="29">
        <v>60139.49</v>
      </c>
      <c r="AB51" s="2">
        <f t="shared" si="9"/>
        <v>50116.24166666667</v>
      </c>
    </row>
    <row r="52" spans="1:28" s="2" customFormat="1" ht="93" customHeight="1" thickBot="1">
      <c r="A52" s="11">
        <v>50</v>
      </c>
      <c r="B52" s="8" t="s">
        <v>78</v>
      </c>
      <c r="C52" s="92" t="s">
        <v>74</v>
      </c>
      <c r="D52" s="8" t="str">
        <f t="shared" si="1"/>
        <v>https://prozorro.gov.ua/tender/UA-2021-10-25-013340-b</v>
      </c>
      <c r="E52" s="52" t="s">
        <v>79</v>
      </c>
      <c r="F52" s="53" t="s">
        <v>80</v>
      </c>
      <c r="G52" s="21" t="s">
        <v>84</v>
      </c>
      <c r="H52" s="8">
        <f t="shared" si="2"/>
        <v>3.895</v>
      </c>
      <c r="I52" s="57">
        <v>1682</v>
      </c>
      <c r="J52" s="8">
        <f t="shared" si="3"/>
        <v>3.895</v>
      </c>
      <c r="K52" s="8">
        <f t="shared" si="4"/>
        <v>3895</v>
      </c>
      <c r="L52" s="48">
        <v>4674</v>
      </c>
      <c r="M52" s="8">
        <f t="shared" si="5"/>
        <v>3.895</v>
      </c>
      <c r="N52" s="8">
        <v>1682</v>
      </c>
      <c r="O52" s="32">
        <f t="shared" si="6"/>
        <v>3.895</v>
      </c>
      <c r="P52" s="30">
        <v>2321.2</v>
      </c>
      <c r="Q52" s="54" t="str">
        <f t="shared" si="0"/>
        <v>https://prozorro.gov.ua/tender/UA-2021-10-25-013340-b</v>
      </c>
      <c r="R52" s="28">
        <v>44525</v>
      </c>
      <c r="S52" s="43" t="s">
        <v>111</v>
      </c>
      <c r="T52" s="8">
        <f t="shared" si="7"/>
        <v>3.895</v>
      </c>
      <c r="U52" s="8">
        <v>1682</v>
      </c>
      <c r="V52" s="32">
        <f t="shared" si="8"/>
        <v>3.895</v>
      </c>
      <c r="W52" s="33">
        <v>2320.2</v>
      </c>
      <c r="X52" s="28">
        <v>44525</v>
      </c>
      <c r="Y52" s="8"/>
      <c r="Z52" s="13"/>
      <c r="AA52" s="29">
        <v>4674</v>
      </c>
      <c r="AB52" s="2">
        <f t="shared" si="9"/>
        <v>3895</v>
      </c>
    </row>
    <row r="53" spans="1:28" s="2" customFormat="1" ht="87" customHeight="1" thickBot="1">
      <c r="A53" s="11">
        <v>51</v>
      </c>
      <c r="B53" s="8" t="s">
        <v>78</v>
      </c>
      <c r="C53" s="92" t="s">
        <v>75</v>
      </c>
      <c r="D53" s="8" t="str">
        <f t="shared" si="1"/>
        <v>https://prozorro.gov.ua/tender/UA-2021-10-25-013868-b</v>
      </c>
      <c r="E53" s="52" t="s">
        <v>79</v>
      </c>
      <c r="F53" s="53" t="s">
        <v>80</v>
      </c>
      <c r="G53" s="21" t="s">
        <v>84</v>
      </c>
      <c r="H53" s="8">
        <f t="shared" si="2"/>
        <v>2.9738</v>
      </c>
      <c r="I53" s="8">
        <v>220</v>
      </c>
      <c r="J53" s="8">
        <f t="shared" si="3"/>
        <v>2.9738</v>
      </c>
      <c r="K53" s="8">
        <f t="shared" si="4"/>
        <v>2973.8</v>
      </c>
      <c r="L53" s="48">
        <v>3568.56</v>
      </c>
      <c r="M53" s="8">
        <f t="shared" si="5"/>
        <v>2.9738</v>
      </c>
      <c r="N53" s="8">
        <v>220</v>
      </c>
      <c r="O53" s="32">
        <f t="shared" si="6"/>
        <v>2.9738</v>
      </c>
      <c r="P53" s="30">
        <v>336523.22</v>
      </c>
      <c r="Q53" s="54" t="str">
        <f t="shared" si="0"/>
        <v>https://prozorro.gov.ua/tender/UA-2021-10-25-013868-b</v>
      </c>
      <c r="R53" s="28">
        <v>44525</v>
      </c>
      <c r="S53" s="43" t="s">
        <v>110</v>
      </c>
      <c r="T53" s="8">
        <f t="shared" si="7"/>
        <v>2.9738</v>
      </c>
      <c r="U53" s="8">
        <v>220</v>
      </c>
      <c r="V53" s="32">
        <f t="shared" si="8"/>
        <v>2.9738</v>
      </c>
      <c r="W53" s="33">
        <v>298321.2</v>
      </c>
      <c r="X53" s="28">
        <v>44525</v>
      </c>
      <c r="Y53" s="8"/>
      <c r="Z53" s="13"/>
      <c r="AA53" s="29">
        <v>3568.56</v>
      </c>
      <c r="AB53" s="2">
        <f t="shared" si="9"/>
        <v>2973.8</v>
      </c>
    </row>
    <row r="54" spans="1:28" s="2" customFormat="1" ht="30" customHeight="1" thickBot="1">
      <c r="A54" s="11">
        <v>52</v>
      </c>
      <c r="B54" s="8" t="s">
        <v>78</v>
      </c>
      <c r="C54" s="92" t="s">
        <v>76</v>
      </c>
      <c r="D54" s="8" t="str">
        <f t="shared" si="1"/>
        <v>https://prozorro.gov.ua/tender/UA-2021-10-27-008950-a</v>
      </c>
      <c r="E54" s="52" t="s">
        <v>79</v>
      </c>
      <c r="F54" s="53" t="s">
        <v>80</v>
      </c>
      <c r="G54" s="21" t="s">
        <v>84</v>
      </c>
      <c r="H54" s="8">
        <f t="shared" si="2"/>
        <v>306.6065</v>
      </c>
      <c r="I54" s="57">
        <v>8</v>
      </c>
      <c r="J54" s="8">
        <f t="shared" si="3"/>
        <v>306.6065</v>
      </c>
      <c r="K54" s="8">
        <f t="shared" si="4"/>
        <v>306606.5</v>
      </c>
      <c r="L54" s="48">
        <v>367927.8</v>
      </c>
      <c r="M54" s="8">
        <f t="shared" si="5"/>
        <v>306.6065</v>
      </c>
      <c r="N54" s="8">
        <v>8</v>
      </c>
      <c r="O54" s="32">
        <f t="shared" si="6"/>
        <v>306.6065</v>
      </c>
      <c r="P54" s="30">
        <v>86946.66</v>
      </c>
      <c r="Q54" s="54" t="str">
        <f t="shared" si="0"/>
        <v>https://prozorro.gov.ua/tender/UA-2021-10-27-008950-a</v>
      </c>
      <c r="R54" s="28">
        <v>44525</v>
      </c>
      <c r="S54" s="43" t="s">
        <v>109</v>
      </c>
      <c r="T54" s="8">
        <f t="shared" si="7"/>
        <v>257.1625</v>
      </c>
      <c r="U54" s="8">
        <v>8</v>
      </c>
      <c r="V54" s="32">
        <f t="shared" si="8"/>
        <v>257.1625</v>
      </c>
      <c r="W54" s="33"/>
      <c r="X54" s="28">
        <v>44525</v>
      </c>
      <c r="Y54" s="8"/>
      <c r="Z54" s="9"/>
      <c r="AA54" s="29">
        <v>308595</v>
      </c>
      <c r="AB54" s="2">
        <f t="shared" si="9"/>
        <v>257162.5</v>
      </c>
    </row>
    <row r="55" spans="1:28" s="2" customFormat="1" ht="30" customHeight="1" thickBot="1">
      <c r="A55" s="11">
        <v>53</v>
      </c>
      <c r="B55" s="8" t="s">
        <v>78</v>
      </c>
      <c r="C55" s="92" t="s">
        <v>77</v>
      </c>
      <c r="D55" s="8" t="str">
        <f t="shared" si="1"/>
        <v>https://prozorro.gov.ua/tender/UA-2021-10-28-010522-a</v>
      </c>
      <c r="E55" s="52" t="s">
        <v>79</v>
      </c>
      <c r="F55" s="53" t="s">
        <v>80</v>
      </c>
      <c r="G55" s="21" t="s">
        <v>84</v>
      </c>
      <c r="H55" s="8">
        <f t="shared" si="2"/>
        <v>22.3425</v>
      </c>
      <c r="I55" s="8">
        <v>15</v>
      </c>
      <c r="J55" s="8">
        <f t="shared" si="3"/>
        <v>22.3425</v>
      </c>
      <c r="K55" s="8">
        <f t="shared" si="4"/>
        <v>22342.5</v>
      </c>
      <c r="L55" s="48">
        <v>26811</v>
      </c>
      <c r="M55" s="8">
        <f t="shared" si="5"/>
        <v>22.3425</v>
      </c>
      <c r="N55" s="8">
        <v>15</v>
      </c>
      <c r="O55" s="32">
        <f t="shared" si="6"/>
        <v>22.3425</v>
      </c>
      <c r="P55" s="30">
        <v>2112</v>
      </c>
      <c r="Q55" s="54" t="str">
        <f t="shared" si="0"/>
        <v>https://prozorro.gov.ua/tender/UA-2021-10-28-010522-a</v>
      </c>
      <c r="R55" s="28">
        <v>44497</v>
      </c>
      <c r="S55" s="43" t="s">
        <v>108</v>
      </c>
      <c r="T55" s="8">
        <f t="shared" si="7"/>
        <v>22.3425</v>
      </c>
      <c r="U55" s="8">
        <v>15</v>
      </c>
      <c r="V55" s="32">
        <f t="shared" si="8"/>
        <v>22.3425</v>
      </c>
      <c r="W55" s="33">
        <v>2112</v>
      </c>
      <c r="X55" s="28">
        <v>44497</v>
      </c>
      <c r="Y55" s="8"/>
      <c r="Z55" s="9"/>
      <c r="AA55" s="29">
        <v>26811</v>
      </c>
      <c r="AB55" s="2">
        <f t="shared" si="9"/>
        <v>22342.5</v>
      </c>
    </row>
    <row r="56" spans="1:28" s="2" customFormat="1" ht="53.25" customHeight="1" thickBot="1">
      <c r="A56" s="11">
        <v>54</v>
      </c>
      <c r="B56" s="8" t="s">
        <v>78</v>
      </c>
      <c r="C56" s="92" t="s">
        <v>54</v>
      </c>
      <c r="D56" s="8" t="str">
        <f t="shared" si="1"/>
        <v>https://prozorro.gov.ua/tender/UA-2021-11-03-006080-a</v>
      </c>
      <c r="E56" s="52" t="s">
        <v>79</v>
      </c>
      <c r="F56" s="53" t="s">
        <v>80</v>
      </c>
      <c r="G56" s="21" t="s">
        <v>84</v>
      </c>
      <c r="H56" s="8">
        <f t="shared" si="2"/>
        <v>5.041666666666667</v>
      </c>
      <c r="I56" s="8">
        <v>11</v>
      </c>
      <c r="J56" s="8">
        <f t="shared" si="3"/>
        <v>5.041666666666667</v>
      </c>
      <c r="K56" s="8">
        <f t="shared" si="4"/>
        <v>5041.666666666667</v>
      </c>
      <c r="L56" s="48">
        <v>6050</v>
      </c>
      <c r="M56" s="8">
        <f t="shared" si="5"/>
        <v>5.041666666666667</v>
      </c>
      <c r="N56" s="8">
        <v>11</v>
      </c>
      <c r="O56" s="32">
        <f t="shared" si="6"/>
        <v>5.041666666666667</v>
      </c>
      <c r="P56" s="30">
        <v>9183.6</v>
      </c>
      <c r="Q56" s="54" t="str">
        <f t="shared" si="0"/>
        <v>https://prozorro.gov.ua/tender/UA-2021-11-03-006080-a</v>
      </c>
      <c r="R56" s="28">
        <v>44501</v>
      </c>
      <c r="S56" s="43" t="s">
        <v>107</v>
      </c>
      <c r="T56" s="8">
        <f t="shared" si="7"/>
        <v>5.041666666666667</v>
      </c>
      <c r="U56" s="8">
        <v>11</v>
      </c>
      <c r="V56" s="32">
        <f t="shared" si="8"/>
        <v>5.041666666666667</v>
      </c>
      <c r="W56" s="33">
        <v>9183.6</v>
      </c>
      <c r="X56" s="28">
        <v>44501</v>
      </c>
      <c r="Y56" s="13"/>
      <c r="Z56" s="9"/>
      <c r="AA56" s="29">
        <v>6050</v>
      </c>
      <c r="AB56" s="2">
        <f t="shared" si="9"/>
        <v>5041.666666666667</v>
      </c>
    </row>
    <row r="57" spans="1:28" s="2" customFormat="1" ht="63.75" customHeight="1" thickBot="1">
      <c r="A57" s="11">
        <v>55</v>
      </c>
      <c r="B57" s="8" t="s">
        <v>78</v>
      </c>
      <c r="C57" s="92" t="s">
        <v>38</v>
      </c>
      <c r="D57" s="8" t="str">
        <f t="shared" si="1"/>
        <v>https://prozorro.gov.ua/tender/UA-2021-11-29-007492-c</v>
      </c>
      <c r="E57" s="52" t="s">
        <v>79</v>
      </c>
      <c r="F57" s="53" t="s">
        <v>80</v>
      </c>
      <c r="G57" s="21" t="s">
        <v>81</v>
      </c>
      <c r="H57" s="8">
        <f t="shared" si="2"/>
        <v>265.8267</v>
      </c>
      <c r="I57" s="8">
        <v>7200</v>
      </c>
      <c r="J57" s="8">
        <f t="shared" si="3"/>
        <v>265.8267</v>
      </c>
      <c r="K57" s="8">
        <f t="shared" si="4"/>
        <v>265826.7</v>
      </c>
      <c r="L57" s="48">
        <v>318992.04</v>
      </c>
      <c r="M57" s="8">
        <f t="shared" si="5"/>
        <v>265.8267</v>
      </c>
      <c r="N57" s="8">
        <v>7200</v>
      </c>
      <c r="O57" s="32">
        <f t="shared" si="6"/>
        <v>265.8267</v>
      </c>
      <c r="P57" s="30">
        <v>3300</v>
      </c>
      <c r="Q57" s="54" t="str">
        <f t="shared" si="0"/>
        <v>https://prozorro.gov.ua/tender/UA-2021-11-29-007492-c</v>
      </c>
      <c r="R57" s="25"/>
      <c r="S57" s="43" t="s">
        <v>106</v>
      </c>
      <c r="T57" s="25" t="s">
        <v>96</v>
      </c>
      <c r="U57" s="8">
        <v>7200</v>
      </c>
      <c r="V57" s="25" t="s">
        <v>96</v>
      </c>
      <c r="W57" s="25" t="s">
        <v>96</v>
      </c>
      <c r="X57" s="25" t="s">
        <v>96</v>
      </c>
      <c r="Y57" s="14" t="s">
        <v>25</v>
      </c>
      <c r="Z57" s="9"/>
      <c r="AA57" s="29"/>
      <c r="AB57" s="2">
        <f t="shared" si="9"/>
        <v>0</v>
      </c>
    </row>
    <row r="58" spans="1:28" s="2" customFormat="1" ht="68.25" customHeight="1" thickBot="1">
      <c r="A58" s="11">
        <v>56</v>
      </c>
      <c r="B58" s="8" t="s">
        <v>83</v>
      </c>
      <c r="C58" s="92" t="s">
        <v>53</v>
      </c>
      <c r="D58" s="8" t="str">
        <f t="shared" si="1"/>
        <v>https://prozorro.gov.ua/tender/UA-2021-11-29-013758-c</v>
      </c>
      <c r="E58" s="52" t="s">
        <v>79</v>
      </c>
      <c r="F58" s="53" t="s">
        <v>80</v>
      </c>
      <c r="G58" s="21" t="s">
        <v>83</v>
      </c>
      <c r="H58" s="8">
        <f t="shared" si="2"/>
        <v>4.94</v>
      </c>
      <c r="I58" s="8">
        <v>26</v>
      </c>
      <c r="J58" s="8">
        <f t="shared" si="3"/>
        <v>4.94</v>
      </c>
      <c r="K58" s="8">
        <f t="shared" si="4"/>
        <v>4940</v>
      </c>
      <c r="L58" s="48">
        <v>5928</v>
      </c>
      <c r="M58" s="8">
        <f t="shared" si="5"/>
        <v>4.94</v>
      </c>
      <c r="N58" s="8">
        <v>26</v>
      </c>
      <c r="O58" s="32">
        <f t="shared" si="6"/>
        <v>4.94</v>
      </c>
      <c r="P58" s="30">
        <v>21925</v>
      </c>
      <c r="Q58" s="54" t="str">
        <f t="shared" si="0"/>
        <v>https://prozorro.gov.ua/tender/UA-2021-11-29-013758-c</v>
      </c>
      <c r="R58" s="25">
        <v>44529</v>
      </c>
      <c r="S58" s="43" t="s">
        <v>105</v>
      </c>
      <c r="T58" s="8">
        <f t="shared" si="7"/>
        <v>4.94</v>
      </c>
      <c r="U58" s="8">
        <v>26</v>
      </c>
      <c r="V58" s="32">
        <f t="shared" si="8"/>
        <v>4.94</v>
      </c>
      <c r="W58" s="33">
        <v>21925</v>
      </c>
      <c r="X58" s="25">
        <v>44529</v>
      </c>
      <c r="Y58" s="8"/>
      <c r="Z58" s="9"/>
      <c r="AA58" s="29">
        <v>5928</v>
      </c>
      <c r="AB58" s="2">
        <f t="shared" si="9"/>
        <v>4940</v>
      </c>
    </row>
    <row r="59" spans="1:28" s="2" customFormat="1" ht="30" customHeight="1" thickBot="1">
      <c r="A59" s="11">
        <v>57</v>
      </c>
      <c r="B59" s="8" t="s">
        <v>78</v>
      </c>
      <c r="C59" s="92" t="s">
        <v>38</v>
      </c>
      <c r="D59" s="8" t="str">
        <f t="shared" si="1"/>
        <v>https://prozorro.gov.ua/tender/UA-2021-11-30-010717-c</v>
      </c>
      <c r="E59" s="52" t="s">
        <v>79</v>
      </c>
      <c r="F59" s="53" t="s">
        <v>80</v>
      </c>
      <c r="G59" s="21" t="s">
        <v>81</v>
      </c>
      <c r="H59" s="8">
        <f t="shared" si="2"/>
        <v>265.8267</v>
      </c>
      <c r="I59" s="8">
        <v>7200</v>
      </c>
      <c r="J59" s="8">
        <f t="shared" si="3"/>
        <v>265.8267</v>
      </c>
      <c r="K59" s="8">
        <f t="shared" si="4"/>
        <v>265826.7</v>
      </c>
      <c r="L59" s="48">
        <v>318992.04</v>
      </c>
      <c r="M59" s="8">
        <f t="shared" si="5"/>
        <v>265.8267</v>
      </c>
      <c r="N59" s="8">
        <v>7200</v>
      </c>
      <c r="O59" s="32">
        <f t="shared" si="6"/>
        <v>265.8267</v>
      </c>
      <c r="P59" s="30">
        <v>9960</v>
      </c>
      <c r="Q59" s="54" t="str">
        <f t="shared" si="0"/>
        <v>https://prozorro.gov.ua/tender/UA-2021-11-30-010717-c</v>
      </c>
      <c r="R59" s="25">
        <v>44565</v>
      </c>
      <c r="S59" s="43" t="s">
        <v>104</v>
      </c>
      <c r="T59" s="8">
        <f t="shared" si="7"/>
        <v>222.6</v>
      </c>
      <c r="U59" s="8">
        <v>7200</v>
      </c>
      <c r="V59" s="32">
        <f t="shared" si="8"/>
        <v>222.6</v>
      </c>
      <c r="W59" s="33">
        <v>9960</v>
      </c>
      <c r="X59" s="25">
        <v>44565</v>
      </c>
      <c r="Y59" s="8"/>
      <c r="Z59" s="9"/>
      <c r="AA59" s="29">
        <v>267120</v>
      </c>
      <c r="AB59" s="2">
        <f t="shared" si="9"/>
        <v>222600</v>
      </c>
    </row>
    <row r="60" spans="1:28" s="2" customFormat="1" ht="30" customHeight="1" thickBot="1">
      <c r="A60" s="11">
        <v>58</v>
      </c>
      <c r="B60" s="8" t="s">
        <v>78</v>
      </c>
      <c r="C60" s="92" t="s">
        <v>55</v>
      </c>
      <c r="D60" s="8" t="str">
        <f t="shared" si="1"/>
        <v>https://prozorro.gov.ua/tender/UA-2021-12-03-011132-c</v>
      </c>
      <c r="E60" s="55" t="s">
        <v>88</v>
      </c>
      <c r="F60" s="53" t="s">
        <v>80</v>
      </c>
      <c r="G60" s="21" t="s">
        <v>84</v>
      </c>
      <c r="H60" s="8">
        <f t="shared" si="2"/>
        <v>287.9064333333333</v>
      </c>
      <c r="I60" s="8">
        <v>13</v>
      </c>
      <c r="J60" s="8">
        <f t="shared" si="3"/>
        <v>287.9064333333333</v>
      </c>
      <c r="K60" s="8">
        <f t="shared" si="4"/>
        <v>287906.43333333335</v>
      </c>
      <c r="L60" s="48">
        <v>345487.72</v>
      </c>
      <c r="M60" s="8">
        <f t="shared" si="5"/>
        <v>287.9064333333333</v>
      </c>
      <c r="N60" s="8">
        <v>13</v>
      </c>
      <c r="O60" s="32">
        <f t="shared" si="6"/>
        <v>287.9064333333333</v>
      </c>
      <c r="P60" s="30">
        <v>27160</v>
      </c>
      <c r="Q60" s="54" t="str">
        <f t="shared" si="0"/>
        <v>https://prozorro.gov.ua/tender/UA-2021-12-03-011132-c</v>
      </c>
      <c r="R60" s="25"/>
      <c r="S60" s="43" t="s">
        <v>103</v>
      </c>
      <c r="T60" s="25" t="s">
        <v>96</v>
      </c>
      <c r="U60" s="8">
        <v>13</v>
      </c>
      <c r="V60" s="25" t="s">
        <v>96</v>
      </c>
      <c r="W60" s="25" t="s">
        <v>96</v>
      </c>
      <c r="X60" s="25" t="s">
        <v>96</v>
      </c>
      <c r="Y60" s="14" t="s">
        <v>25</v>
      </c>
      <c r="Z60" s="9"/>
      <c r="AA60" s="29"/>
      <c r="AB60" s="2">
        <f t="shared" si="9"/>
        <v>0</v>
      </c>
    </row>
    <row r="61" spans="1:28" s="2" customFormat="1" ht="30" customHeight="1" thickBot="1">
      <c r="A61" s="11">
        <v>59</v>
      </c>
      <c r="B61" s="8" t="s">
        <v>78</v>
      </c>
      <c r="C61" s="92" t="s">
        <v>55</v>
      </c>
      <c r="D61" s="8" t="str">
        <f t="shared" si="1"/>
        <v>https://prozorro.gov.ua/tender/UA-2021-12-07-011096-c</v>
      </c>
      <c r="E61" s="55" t="s">
        <v>88</v>
      </c>
      <c r="F61" s="53" t="s">
        <v>80</v>
      </c>
      <c r="G61" s="21" t="s">
        <v>84</v>
      </c>
      <c r="H61" s="8">
        <f t="shared" si="2"/>
        <v>282.44276666666667</v>
      </c>
      <c r="I61" s="8">
        <v>13</v>
      </c>
      <c r="J61" s="8">
        <f t="shared" si="3"/>
        <v>282.44276666666667</v>
      </c>
      <c r="K61" s="8">
        <f t="shared" si="4"/>
        <v>282442.76666666666</v>
      </c>
      <c r="L61" s="48">
        <v>338931.32</v>
      </c>
      <c r="M61" s="8">
        <f t="shared" si="5"/>
        <v>282.44276666666667</v>
      </c>
      <c r="N61" s="8">
        <v>13</v>
      </c>
      <c r="O61" s="32">
        <f t="shared" si="6"/>
        <v>282.44276666666667</v>
      </c>
      <c r="P61" s="31">
        <v>697106.44</v>
      </c>
      <c r="Q61" s="54" t="str">
        <f t="shared" si="0"/>
        <v>https://prozorro.gov.ua/tender/UA-2021-12-07-011096-c</v>
      </c>
      <c r="R61" s="25">
        <v>44558</v>
      </c>
      <c r="S61" s="43" t="s">
        <v>102</v>
      </c>
      <c r="T61" s="8">
        <f t="shared" si="7"/>
        <v>262.5</v>
      </c>
      <c r="U61" s="8">
        <v>13</v>
      </c>
      <c r="V61" s="32">
        <f t="shared" si="8"/>
        <v>262.5</v>
      </c>
      <c r="W61" s="34">
        <v>622560</v>
      </c>
      <c r="X61" s="25">
        <v>44558</v>
      </c>
      <c r="Y61" s="8"/>
      <c r="Z61" s="9"/>
      <c r="AA61" s="29">
        <v>315000</v>
      </c>
      <c r="AB61" s="2">
        <f t="shared" si="9"/>
        <v>262500</v>
      </c>
    </row>
    <row r="62" spans="1:28" s="2" customFormat="1" ht="30" customHeight="1" thickBot="1">
      <c r="A62" s="11">
        <v>60</v>
      </c>
      <c r="B62" s="8" t="s">
        <v>78</v>
      </c>
      <c r="C62" s="92" t="s">
        <v>56</v>
      </c>
      <c r="D62" s="8" t="str">
        <f t="shared" si="1"/>
        <v>https://prozorro.gov.ua/tender/UA-2021-12-08-014996-c</v>
      </c>
      <c r="E62" s="52" t="s">
        <v>79</v>
      </c>
      <c r="F62" s="53" t="s">
        <v>80</v>
      </c>
      <c r="G62" s="21" t="s">
        <v>84</v>
      </c>
      <c r="H62" s="8">
        <f t="shared" si="2"/>
        <v>7.1744</v>
      </c>
      <c r="I62" s="8">
        <v>19</v>
      </c>
      <c r="J62" s="8">
        <f t="shared" si="3"/>
        <v>7.1744</v>
      </c>
      <c r="K62" s="8">
        <f t="shared" si="4"/>
        <v>7174.400000000001</v>
      </c>
      <c r="L62" s="48">
        <v>8609.28</v>
      </c>
      <c r="M62" s="8">
        <f t="shared" si="5"/>
        <v>7.1744</v>
      </c>
      <c r="N62" s="8">
        <v>19</v>
      </c>
      <c r="O62" s="32">
        <f t="shared" si="6"/>
        <v>7.1744</v>
      </c>
      <c r="P62" s="30">
        <v>219414.4</v>
      </c>
      <c r="Q62" s="54" t="str">
        <f t="shared" si="0"/>
        <v>https://prozorro.gov.ua/tender/UA-2021-12-08-014996-c</v>
      </c>
      <c r="R62" s="25">
        <v>44538</v>
      </c>
      <c r="S62" s="43" t="s">
        <v>101</v>
      </c>
      <c r="T62" s="8">
        <f t="shared" si="7"/>
        <v>7.1744</v>
      </c>
      <c r="U62" s="8">
        <v>19</v>
      </c>
      <c r="V62" s="32">
        <f t="shared" si="8"/>
        <v>7.1744</v>
      </c>
      <c r="W62" s="33">
        <v>176200</v>
      </c>
      <c r="X62" s="25">
        <v>44538</v>
      </c>
      <c r="Y62" s="8"/>
      <c r="Z62" s="9"/>
      <c r="AA62" s="29">
        <v>8609.28</v>
      </c>
      <c r="AB62" s="2">
        <f t="shared" si="9"/>
        <v>7174.400000000001</v>
      </c>
    </row>
    <row r="63" spans="1:28" s="2" customFormat="1" ht="30" customHeight="1" thickBot="1">
      <c r="A63" s="11">
        <v>61</v>
      </c>
      <c r="B63" s="8" t="s">
        <v>78</v>
      </c>
      <c r="C63" s="92" t="s">
        <v>57</v>
      </c>
      <c r="D63" s="8" t="str">
        <f t="shared" si="1"/>
        <v>https://prozorro.gov.ua/tender/UA-2021-12-08-015013-c</v>
      </c>
      <c r="E63" s="52" t="s">
        <v>79</v>
      </c>
      <c r="F63" s="53" t="s">
        <v>80</v>
      </c>
      <c r="G63" s="21" t="s">
        <v>84</v>
      </c>
      <c r="H63" s="8">
        <f t="shared" si="2"/>
        <v>13.5</v>
      </c>
      <c r="I63" s="8">
        <v>25</v>
      </c>
      <c r="J63" s="8">
        <f t="shared" si="3"/>
        <v>13.5</v>
      </c>
      <c r="K63" s="8">
        <f t="shared" si="4"/>
        <v>13500</v>
      </c>
      <c r="L63" s="48">
        <v>16200</v>
      </c>
      <c r="M63" s="8">
        <f t="shared" si="5"/>
        <v>13.5</v>
      </c>
      <c r="N63" s="8">
        <v>25</v>
      </c>
      <c r="O63" s="32">
        <f t="shared" si="6"/>
        <v>13.5</v>
      </c>
      <c r="P63" s="30">
        <v>19200</v>
      </c>
      <c r="Q63" s="54" t="str">
        <f t="shared" si="0"/>
        <v>https://prozorro.gov.ua/tender/UA-2021-12-08-015013-c</v>
      </c>
      <c r="R63" s="25">
        <v>44538</v>
      </c>
      <c r="S63" s="43" t="s">
        <v>100</v>
      </c>
      <c r="T63" s="8">
        <f t="shared" si="7"/>
        <v>13.5</v>
      </c>
      <c r="U63" s="8">
        <v>25</v>
      </c>
      <c r="V63" s="32">
        <f t="shared" si="8"/>
        <v>13.5</v>
      </c>
      <c r="W63" s="33">
        <v>19200</v>
      </c>
      <c r="X63" s="25">
        <v>44538</v>
      </c>
      <c r="Y63" s="8"/>
      <c r="Z63" s="9"/>
      <c r="AA63" s="29">
        <v>16200</v>
      </c>
      <c r="AB63" s="2">
        <f t="shared" si="9"/>
        <v>13500</v>
      </c>
    </row>
    <row r="64" spans="1:28" s="2" customFormat="1" ht="54" customHeight="1" thickBot="1">
      <c r="A64" s="11">
        <v>62</v>
      </c>
      <c r="B64" s="8" t="s">
        <v>78</v>
      </c>
      <c r="C64" s="92" t="s">
        <v>52</v>
      </c>
      <c r="D64" s="8" t="str">
        <f t="shared" si="1"/>
        <v>https://prozorro.gov.ua/tender/UA-2021-12-09-014300-c</v>
      </c>
      <c r="E64" s="52" t="s">
        <v>79</v>
      </c>
      <c r="F64" s="53" t="s">
        <v>80</v>
      </c>
      <c r="G64" s="21" t="s">
        <v>84</v>
      </c>
      <c r="H64" s="8">
        <f t="shared" si="2"/>
        <v>108.2107</v>
      </c>
      <c r="I64" s="8">
        <v>580</v>
      </c>
      <c r="J64" s="8">
        <f t="shared" si="3"/>
        <v>108.2107</v>
      </c>
      <c r="K64" s="8">
        <f t="shared" si="4"/>
        <v>108210.7</v>
      </c>
      <c r="L64" s="48">
        <v>129852.84</v>
      </c>
      <c r="M64" s="8">
        <f t="shared" si="5"/>
        <v>108.2107</v>
      </c>
      <c r="N64" s="8">
        <v>580</v>
      </c>
      <c r="O64" s="32">
        <f t="shared" si="6"/>
        <v>108.2107</v>
      </c>
      <c r="P64" s="31">
        <v>78515</v>
      </c>
      <c r="Q64" s="54" t="str">
        <f t="shared" si="0"/>
        <v>https://prozorro.gov.ua/tender/UA-2021-12-09-014300-c</v>
      </c>
      <c r="R64" s="25">
        <v>44561</v>
      </c>
      <c r="S64" s="43" t="s">
        <v>99</v>
      </c>
      <c r="T64" s="8">
        <f t="shared" si="7"/>
        <v>85.124</v>
      </c>
      <c r="U64" s="8">
        <v>580</v>
      </c>
      <c r="V64" s="32">
        <f t="shared" si="8"/>
        <v>85.124</v>
      </c>
      <c r="W64" s="34"/>
      <c r="X64" s="25">
        <v>44561</v>
      </c>
      <c r="Y64" s="14"/>
      <c r="Z64" s="13"/>
      <c r="AA64" s="29">
        <v>102148.8</v>
      </c>
      <c r="AB64" s="2">
        <f t="shared" si="9"/>
        <v>85124</v>
      </c>
    </row>
    <row r="65" spans="1:28" s="2" customFormat="1" ht="30" customHeight="1" thickBot="1">
      <c r="A65" s="11">
        <v>63</v>
      </c>
      <c r="B65" s="8" t="s">
        <v>78</v>
      </c>
      <c r="C65" s="92" t="s">
        <v>24</v>
      </c>
      <c r="D65" s="8" t="str">
        <f t="shared" si="1"/>
        <v>https://prozorro.gov.ua/tender/UA-2021-12-24-008718-c</v>
      </c>
      <c r="E65" s="55" t="s">
        <v>88</v>
      </c>
      <c r="F65" s="53" t="s">
        <v>80</v>
      </c>
      <c r="G65" s="21" t="s">
        <v>84</v>
      </c>
      <c r="H65" s="8">
        <f t="shared" si="2"/>
        <v>1646.417125</v>
      </c>
      <c r="I65" s="8">
        <v>1632</v>
      </c>
      <c r="J65" s="8">
        <f t="shared" si="3"/>
        <v>1646.417125</v>
      </c>
      <c r="K65" s="8">
        <f t="shared" si="4"/>
        <v>1646417.125</v>
      </c>
      <c r="L65" s="48">
        <v>1975700.55</v>
      </c>
      <c r="M65" s="8">
        <f t="shared" si="5"/>
        <v>1646.417125</v>
      </c>
      <c r="N65" s="8">
        <v>1632</v>
      </c>
      <c r="O65" s="32">
        <f t="shared" si="6"/>
        <v>1646.417125</v>
      </c>
      <c r="P65" s="30">
        <v>53722.7</v>
      </c>
      <c r="Q65" s="54" t="str">
        <f>HYPERLINK(("https://prozorro.gov.ua/tender/"&amp;S65))</f>
        <v>https://prozorro.gov.ua/tender/UA-2021-12-24-008718-c</v>
      </c>
      <c r="R65" s="25"/>
      <c r="S65" s="43" t="s">
        <v>98</v>
      </c>
      <c r="T65" s="25" t="s">
        <v>96</v>
      </c>
      <c r="U65" s="8">
        <v>1632</v>
      </c>
      <c r="V65" s="25" t="s">
        <v>96</v>
      </c>
      <c r="W65" s="25" t="s">
        <v>96</v>
      </c>
      <c r="X65" s="25" t="s">
        <v>96</v>
      </c>
      <c r="Y65" s="14" t="s">
        <v>25</v>
      </c>
      <c r="Z65" s="9"/>
      <c r="AA65" s="29"/>
      <c r="AB65" s="2">
        <f t="shared" si="9"/>
        <v>0</v>
      </c>
    </row>
    <row r="66" spans="1:28" s="2" customFormat="1" ht="30" customHeight="1">
      <c r="A66" s="11">
        <v>64</v>
      </c>
      <c r="B66" s="8" t="s">
        <v>78</v>
      </c>
      <c r="C66" s="92" t="s">
        <v>26</v>
      </c>
      <c r="D66" s="8" t="str">
        <f>Q66</f>
        <v>https://prozorro.gov.ua/tender/UA-2021-12-29-002944-c</v>
      </c>
      <c r="E66" s="55" t="s">
        <v>88</v>
      </c>
      <c r="F66" s="53" t="s">
        <v>80</v>
      </c>
      <c r="G66" s="21" t="s">
        <v>84</v>
      </c>
      <c r="H66" s="8">
        <f t="shared" si="2"/>
        <v>33.764275000000005</v>
      </c>
      <c r="I66" s="8">
        <v>5</v>
      </c>
      <c r="J66" s="8">
        <f t="shared" si="3"/>
        <v>33.764275000000005</v>
      </c>
      <c r="K66" s="8">
        <f t="shared" si="4"/>
        <v>33764.275</v>
      </c>
      <c r="L66" s="48">
        <v>40517.13</v>
      </c>
      <c r="M66" s="8">
        <f t="shared" si="5"/>
        <v>33.764275000000005</v>
      </c>
      <c r="N66" s="8">
        <v>5</v>
      </c>
      <c r="O66" s="32">
        <f t="shared" si="6"/>
        <v>33.764275000000005</v>
      </c>
      <c r="P66" s="30">
        <v>1052</v>
      </c>
      <c r="Q66" s="54" t="str">
        <f>HYPERLINK(("https://prozorro.gov.ua/tender/"&amp;S66))</f>
        <v>https://prozorro.gov.ua/tender/UA-2021-12-29-002944-c</v>
      </c>
      <c r="R66" s="25"/>
      <c r="S66" s="43" t="s">
        <v>97</v>
      </c>
      <c r="T66" s="25" t="s">
        <v>96</v>
      </c>
      <c r="U66" s="8">
        <v>5</v>
      </c>
      <c r="V66" s="25" t="s">
        <v>96</v>
      </c>
      <c r="W66" s="25" t="s">
        <v>96</v>
      </c>
      <c r="X66" s="25" t="s">
        <v>96</v>
      </c>
      <c r="Y66" s="14" t="s">
        <v>25</v>
      </c>
      <c r="Z66" s="9"/>
      <c r="AA66" s="29"/>
      <c r="AB66" s="2">
        <f t="shared" si="9"/>
        <v>0</v>
      </c>
    </row>
    <row r="67" spans="9:21" ht="18.75">
      <c r="I67" s="12"/>
      <c r="J67" s="12"/>
      <c r="K67" s="12"/>
      <c r="L67" s="12"/>
      <c r="M67" s="12"/>
      <c r="N67" s="12"/>
      <c r="O67" s="12"/>
      <c r="P67" s="12"/>
      <c r="Q67" s="37"/>
      <c r="R67" s="41"/>
      <c r="S67" s="24"/>
      <c r="T67" s="12"/>
      <c r="U67" s="12"/>
    </row>
    <row r="68" spans="9:21" ht="18.75">
      <c r="I68" s="12"/>
      <c r="J68" s="42"/>
      <c r="K68" s="42"/>
      <c r="L68" s="42"/>
      <c r="M68" s="12"/>
      <c r="N68" s="12"/>
      <c r="O68" s="12"/>
      <c r="P68" s="12"/>
      <c r="Q68" s="37"/>
      <c r="R68" s="12"/>
      <c r="S68" s="24"/>
      <c r="T68" s="12"/>
      <c r="U68" s="12"/>
    </row>
    <row r="69" spans="8:21" ht="101.25" customHeight="1"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12"/>
      <c r="S69" s="24"/>
      <c r="T69" s="12"/>
      <c r="U69" s="12"/>
    </row>
    <row r="70" spans="8:21" ht="18.75"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2"/>
      <c r="S70" s="24"/>
      <c r="T70" s="12"/>
      <c r="U70" s="12"/>
    </row>
    <row r="71" spans="8:21" ht="18.75"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2"/>
      <c r="S71" s="24"/>
      <c r="T71" s="12"/>
      <c r="U71" s="12"/>
    </row>
    <row r="72" spans="4:21" ht="18.75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12"/>
      <c r="S72" s="24"/>
      <c r="T72" s="12"/>
      <c r="U72" s="12"/>
    </row>
    <row r="73" spans="4:21" ht="18.75">
      <c r="D73" s="58"/>
      <c r="E73" s="58" t="s">
        <v>89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12"/>
      <c r="S73" s="24"/>
      <c r="T73" s="12"/>
      <c r="U73" s="12"/>
    </row>
    <row r="74" spans="4:17" ht="18.75">
      <c r="D74" s="58"/>
      <c r="E74" s="58" t="s">
        <v>90</v>
      </c>
      <c r="F74" s="58" t="s">
        <v>91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4:17" ht="18.75">
      <c r="D75" s="58"/>
      <c r="E75" s="58"/>
      <c r="F75" s="58"/>
      <c r="G75" s="58"/>
      <c r="H75" s="58"/>
      <c r="I75" s="58" t="s">
        <v>92</v>
      </c>
      <c r="J75" s="58"/>
      <c r="K75" s="58"/>
      <c r="L75" s="58"/>
      <c r="M75" s="58"/>
      <c r="N75" s="58"/>
      <c r="O75" s="58"/>
      <c r="P75" s="58"/>
      <c r="Q75" s="58"/>
    </row>
    <row r="76" spans="4:17" ht="18.75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4:17" ht="18.75">
      <c r="D77" s="58"/>
      <c r="E77" s="58" t="s">
        <v>93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4:17" ht="18.75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4:17" ht="18.75">
      <c r="D79" s="58"/>
      <c r="E79" s="58" t="s">
        <v>94</v>
      </c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4:13" ht="18.75">
      <c r="D80" s="58"/>
      <c r="E80" s="58" t="s">
        <v>95</v>
      </c>
      <c r="F80" s="58"/>
      <c r="G80" s="58"/>
      <c r="H80" s="58"/>
      <c r="I80" s="58"/>
      <c r="J80" s="58"/>
      <c r="K80" s="58"/>
      <c r="L80" s="58"/>
      <c r="M80" s="58"/>
    </row>
    <row r="81" spans="4:13" ht="18.75"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4:13" ht="18.75">
      <c r="D82" s="58"/>
      <c r="E82" s="58"/>
      <c r="F82" s="58"/>
      <c r="G82" s="58"/>
      <c r="H82" s="58"/>
      <c r="I82" s="58"/>
      <c r="J82" s="58"/>
      <c r="K82" s="58"/>
      <c r="L82" s="58"/>
      <c r="M82" s="58"/>
    </row>
  </sheetData>
  <sheetProtection/>
  <mergeCells count="19">
    <mergeCell ref="R5:R7"/>
    <mergeCell ref="S5:S7"/>
    <mergeCell ref="M5:O6"/>
    <mergeCell ref="F5:F7"/>
    <mergeCell ref="B5:B7"/>
    <mergeCell ref="D5:D7"/>
    <mergeCell ref="G5:G7"/>
    <mergeCell ref="Q5:Q7"/>
    <mergeCell ref="E5:E7"/>
    <mergeCell ref="X1:Z2"/>
    <mergeCell ref="T5:V6"/>
    <mergeCell ref="A1:Q1"/>
    <mergeCell ref="H5:J6"/>
    <mergeCell ref="A3:Z4"/>
    <mergeCell ref="X5:X7"/>
    <mergeCell ref="Y5:Y7"/>
    <mergeCell ref="Z5:Z7"/>
    <mergeCell ref="A5:A7"/>
    <mergeCell ref="C5:C7"/>
  </mergeCells>
  <printOptions/>
  <pageMargins left="0.05225" right="0.1968503937007874" top="0.7086614173228347" bottom="0.35433070866141736" header="0.2362204724409449" footer="0.2755905511811024"/>
  <pageSetup fitToHeight="1" fitToWidth="1" horizontalDpi="600" verticalDpi="600" orientation="landscape" paperSize="9" scale="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 Віта Вікторівна</dc:creator>
  <cp:keywords/>
  <dc:description/>
  <cp:lastModifiedBy>Романенко Віталій Миколайович</cp:lastModifiedBy>
  <cp:lastPrinted>2022-01-21T09:54:51Z</cp:lastPrinted>
  <dcterms:created xsi:type="dcterms:W3CDTF">1996-10-08T23:32:33Z</dcterms:created>
  <dcterms:modified xsi:type="dcterms:W3CDTF">2024-01-23T12:22:26Z</dcterms:modified>
  <cp:category/>
  <cp:version/>
  <cp:contentType/>
  <cp:contentStatus/>
</cp:coreProperties>
</file>