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225" tabRatio="536" activeTab="0"/>
  </bookViews>
  <sheets>
    <sheet name="Закупівлі 2022 " sheetId="1" r:id="rId1"/>
  </sheets>
  <definedNames>
    <definedName name="_xlnm.Print_Area" localSheetId="0">'Закупівлі 2022 '!$A$1:$AA$95</definedName>
  </definedNames>
  <calcPr fullCalcOnLoad="1"/>
</workbook>
</file>

<file path=xl/sharedStrings.xml><?xml version="1.0" encoding="utf-8"?>
<sst xmlns="http://schemas.openxmlformats.org/spreadsheetml/2006/main" count="721" uniqueCount="290">
  <si>
    <t>№ з/п</t>
  </si>
  <si>
    <t>Одиниця виміру</t>
  </si>
  <si>
    <t>кількість</t>
  </si>
  <si>
    <t xml:space="preserve"> кількість</t>
  </si>
  <si>
    <t>питома вартість,
тис. грн
без ПДВ</t>
  </si>
  <si>
    <t>Дата оприлюднення оголошення про проведення закупівлі</t>
  </si>
  <si>
    <t>Ідентифікатор закупівлі /частин предмета закупівлі (лотів)</t>
  </si>
  <si>
    <t xml:space="preserve">Дата укладення договору про закупівлю з переможцем </t>
  </si>
  <si>
    <t>Примітки</t>
  </si>
  <si>
    <t>Загальна вартість заходу, заявлена ОСР у тендерній документації</t>
  </si>
  <si>
    <t>вартість, тис. грн
без ПДВ</t>
  </si>
  <si>
    <t>вартість, тис. грн 
без ПДВ</t>
  </si>
  <si>
    <t>Найменування предмета закупівлі</t>
  </si>
  <si>
    <t>Вид предмета закупівлі (товари/роботи/послуги)</t>
  </si>
  <si>
    <t xml:space="preserve">Найменування заходу виробничої програми </t>
  </si>
  <si>
    <t>Заплановано згідно з планом фінансування відповідної виробничої програми</t>
  </si>
  <si>
    <t>Додаток 13
до Кодексу систем розподілу</t>
  </si>
  <si>
    <t>Опис технічних характеристик предмета закупівлі (для обладнання та матеріалів)</t>
  </si>
  <si>
    <t>Найменування виробничої програми, згідно з якою проводиться закупівля  (інвестиційна програма, ремонтна програма, заходи з приєднання)</t>
  </si>
  <si>
    <t>Вартість, що визначена у тендерній пропозиції переможця процедури закупівлі, з яким ОСР має намір укласти договір про закупівлю</t>
  </si>
  <si>
    <t>Реєстр інформації про проведені закупівлі товарів, робіт та послуг</t>
  </si>
  <si>
    <t>Гіперпосилання на відповідну закупівлю</t>
  </si>
  <si>
    <t>Інформація щодо відміни закупівлі, причини її відміни</t>
  </si>
  <si>
    <t>Супровід програмного забезпечення системи з обліку фізичних та юридичних споживачів електричної енергії "УКРБІЛІНГ"</t>
  </si>
  <si>
    <t>Послуги електролабораторії</t>
  </si>
  <si>
    <t>Лічильники електроенергії</t>
  </si>
  <si>
    <t>Офісне устаткування та приладдя різне</t>
  </si>
  <si>
    <t>Знаки поштової оплати</t>
  </si>
  <si>
    <t>шт</t>
  </si>
  <si>
    <t>послуга</t>
  </si>
  <si>
    <t>л</t>
  </si>
  <si>
    <t>м</t>
  </si>
  <si>
    <t>робота</t>
  </si>
  <si>
    <t>Не відбулась . Відмінено торги. Пропозиція учасника не відповідає вимогам</t>
  </si>
  <si>
    <t>Не відбулась . Відсутність пропозицій</t>
  </si>
  <si>
    <t>Електроінструменти</t>
  </si>
  <si>
    <t>Послуги з надання доступу до мережі Інтернет</t>
  </si>
  <si>
    <t>Охоронні послуги реагування на тривожну сигналізацію</t>
  </si>
  <si>
    <t>Трансформатори струму</t>
  </si>
  <si>
    <t>Послуги доступу до мережі Інтернет</t>
  </si>
  <si>
    <t>Послуги з супроводу програмного забезпечення системи з обліку фізичних та юридичних споживачів електричної енергії «УКРБІЛІНГ»</t>
  </si>
  <si>
    <t>Супровід програмного забезпечення системи з обліку фізичних споживачів електричної енергії "УКРБІЛІНГ"; Супровід програмного забезпечення системи з обліку юридичних споживачів електричної енергії "УКРБІЛІНГ"</t>
  </si>
  <si>
    <t>Послуги з охорони об'єктів</t>
  </si>
  <si>
    <t>Навчання з електробезпеки</t>
  </si>
  <si>
    <t>Послуги з супроводу програмного забезпечення системи з обліку фізичних та юридичних споживачів електричної енергії "УКРБІЛІНГ"</t>
  </si>
  <si>
    <t>Котролери збору даних для однотрансформаторних та двотрансформаторних підстанцій і ретранслятори (комутаційних контролерів) PLC зв'язку</t>
  </si>
  <si>
    <t>Послуги вантажного автопідйомника з оператором</t>
  </si>
  <si>
    <t>Обробка даних та формування кваліфікованого сертифікату відкритого ключа юридичної особи на 2 роки. Постачання КП «Програмний комплекс «Варта» з правом
використання до закінчення терміну дії кваліфікованого
сертифікату електронного підпису</t>
  </si>
  <si>
    <t>Послуги вантажного автокрана з оператором</t>
  </si>
  <si>
    <t>Спеціальний одяг</t>
  </si>
  <si>
    <t>Постачання пакетів оновлення (компонент) комп’ютерної програми "M.E.Doc"</t>
  </si>
  <si>
    <t>Обробка даних та формування кваліфікованого сертифікату відкритого ключа юридичної особи на 2 роки та постачання КП "Програмний комплекс "Варта"</t>
  </si>
  <si>
    <t>Постачання примірника та пакетів оновлень (компонентів) компю'терної програми "M.E.Doc" з правом використання на рік (Модуль "Звітність", мережева версія</t>
  </si>
  <si>
    <t>Контролери збору даних для однотрансформаторної підстанції та контролери збору даних для двотрансформаторної підстанції</t>
  </si>
  <si>
    <t>Спеціальне взуття</t>
  </si>
  <si>
    <t>Конвектори електричні</t>
  </si>
  <si>
    <t>штуки</t>
  </si>
  <si>
    <t>послуги</t>
  </si>
  <si>
    <t xml:space="preserve">  послуга</t>
  </si>
  <si>
    <t>година</t>
  </si>
  <si>
    <t>послугв</t>
  </si>
  <si>
    <t>роботи</t>
  </si>
  <si>
    <t>пари</t>
  </si>
  <si>
    <t>пачки</t>
  </si>
  <si>
    <t>Публікація договору в системі не перелбачено</t>
  </si>
  <si>
    <t>Провід СІП</t>
  </si>
  <si>
    <t>Прес гідравлічний</t>
  </si>
  <si>
    <t>Послуги із заправки картриджа Xerox WC3345 (106R03623)</t>
  </si>
  <si>
    <t>Послуги з поводження з побутовими відходами</t>
  </si>
  <si>
    <t>Набори електрика</t>
  </si>
  <si>
    <t>Розроблення нормативних характеристик та обчислення структури нормативних значень технологічних витрат електроенергії в електричних мережах ТОВ "Нафтогаз Тепло"</t>
  </si>
  <si>
    <t>Послуги екскаватора з оператором</t>
  </si>
  <si>
    <t>Послуги підіймального крана з оператором</t>
  </si>
  <si>
    <t>Вентилятори обдуву трансформаторів</t>
  </si>
  <si>
    <t>Послуги екскаватора-навантажувача з оператором</t>
  </si>
  <si>
    <t>Протигази цивільні ГП-7</t>
  </si>
  <si>
    <t>Роботи з технічного переоснащення з заміною ПЛ-0,4 кВ на ПЛІ-0,4 кВ від ТП-5 Л-2 Ф-15 м. Новий Розділ Львівської област</t>
  </si>
  <si>
    <t>Роботи з технічного переоснащення з заміною ПЛ-0,4 кВ на ПЛІ-0,4 кВ від ТП-5 Л-1 Ф-14 м. Новий Розділ Львівської області</t>
  </si>
  <si>
    <t>Ізоляційна стрічка</t>
  </si>
  <si>
    <t>Роботи з улаштування відгалужень для виносу однофазних лічильників на фасад підрядним способом м. Новий Розділ Львівської області</t>
  </si>
  <si>
    <t>Роботи з улаштування відгалужень для виносу трифазних лічильників на фасад підрядним способом м. Новий Розділ Львівської області</t>
  </si>
  <si>
    <t>Емаль алкідна ПФ-115</t>
  </si>
  <si>
    <t>Послуги з технічного огляду та випробувань (частковий технічний огляд підйомника автомобільного гідравлічного)</t>
  </si>
  <si>
    <t>Коробки під однофазні лічильники КДЕ -2 та коробки під трифазні лічильники КДЕ - У</t>
  </si>
  <si>
    <t>Дріт пломбувальний</t>
  </si>
  <si>
    <t>Послуги проведення лабораторних досліджень умов праці з визначення шкідливих та небезпечних факторів виробничого середовища і трудового процесу на 49 робочих місцях</t>
  </si>
  <si>
    <t>Роботи з технічного переоснащення з заміною ПЛ-0,4 кВ на ПЛІ-0,4 кВ від ТП-5 Л-1 Ф-14 м. Новий Розділ Львівської област</t>
  </si>
  <si>
    <t>Послуги проведення психофізіологічної експертизи</t>
  </si>
  <si>
    <t>Бензин та дизельне паливо</t>
  </si>
  <si>
    <t>Матеріали для монтажу приладів обліку спожитої електроенергії</t>
  </si>
  <si>
    <t>Провід АС-35/6,2</t>
  </si>
  <si>
    <t>Папір туалетний "Кохавинка"</t>
  </si>
  <si>
    <t>Пломби індикаторні "Гарант"</t>
  </si>
  <si>
    <t>Роз’єднувачі РЛНД – 10/400 У1 в комплекті з приводом (без заземлення) та роз’єднувачі РЛНД – 10/400 У1 в комплекті з приводом (з заземленням)</t>
  </si>
  <si>
    <t>Роз’єднувачі РПС-2 250А та роз’єднувачі РПС-4 400А</t>
  </si>
  <si>
    <t>Корекція інформаційної бази електричних мереж 110/35/10(6) кВ і розрахунки економічних еквівалентів реактивної потужності (ЕЕРП) для споживачів ТОВ «Нафтогаз Тепло» м. Новий Розділ на період 2023-2024 рр.</t>
  </si>
  <si>
    <t>Ізолятори прохідні ІПУ 10/630-7,5 УХЛ1, ізолятори ІО -10/7,5 та ізолятори ТФ-20</t>
  </si>
  <si>
    <t>Канцелярські товари</t>
  </si>
  <si>
    <t>Пакети для сміття</t>
  </si>
  <si>
    <t>Мішки 105х55 70 г білі</t>
  </si>
  <si>
    <t>Ліцензія на використання програмного забезпечення Е-журнал Довідник спеціаліста з охорони праці.</t>
  </si>
  <si>
    <t>Блок бетонний ФСБ 24.4.6-т</t>
  </si>
  <si>
    <t>Навчання з пожежної безпеки посадових осіб</t>
  </si>
  <si>
    <t>Мило рідке та мило господарське</t>
  </si>
  <si>
    <t>Господарські товари</t>
  </si>
  <si>
    <t>Рукавиці робочі</t>
  </si>
  <si>
    <t>Послуги навчання з питань цивільного захисту</t>
  </si>
  <si>
    <t>Пісок фасований в біг-бегах</t>
  </si>
  <si>
    <t>Послуги з професійної підготовки, навчання та перевірки знань з питань охорони праці</t>
  </si>
  <si>
    <t>Замки навісні</t>
  </si>
  <si>
    <t>Послуги з ремонту і технічного обслуговування вимірювальних, випробувальних і контрольних приладів (Технічне обслуговування автоматизованої системи комерційного обліку електроенергії об'єктів управління ТОВ «Нафтогаз Тепло» (Новороздільські електромережі)</t>
  </si>
  <si>
    <t>Рукавички діелектричні безшовні</t>
  </si>
  <si>
    <t>Кабелеріз ручний механічний</t>
  </si>
  <si>
    <r>
      <t xml:space="preserve">Комп’ютерне обладнання   </t>
    </r>
    <r>
      <rPr>
        <b/>
        <sz val="14"/>
        <rFont val="Times New Roman"/>
        <family val="1"/>
      </rPr>
      <t xml:space="preserve"> (Електронний USB-ключ, призначений для використання в системах інформаційного доступу, електронного документообігу, авторизації користувачів і захищеного зберігання ключової інформації.)</t>
    </r>
  </si>
  <si>
    <t>кг</t>
  </si>
  <si>
    <t xml:space="preserve">шт </t>
  </si>
  <si>
    <t>тн</t>
  </si>
  <si>
    <t>UA-2021-11-30-010717-c</t>
  </si>
  <si>
    <t>UA-2021-12-24-008718-c</t>
  </si>
  <si>
    <t>UA-2021-12-29-002944-c</t>
  </si>
  <si>
    <t>UA-2022-01-24-016821-b</t>
  </si>
  <si>
    <t>UA-2022-01-25-017983-b</t>
  </si>
  <si>
    <t>UA-2022-02-10-014115-b</t>
  </si>
  <si>
    <t>UA-2022-02-10-014131-b</t>
  </si>
  <si>
    <t>UA-2022-02-14-011601-b</t>
  </si>
  <si>
    <t>UA-2022-03-29-001393-b</t>
  </si>
  <si>
    <t>UA-2022-04-07-002532-b</t>
  </si>
  <si>
    <t>UA-2022-04-15-000926-b</t>
  </si>
  <si>
    <t>UA-2022-04-20-001533-a</t>
  </si>
  <si>
    <t>UA-2022-05-03-001989-a</t>
  </si>
  <si>
    <t>UA-2022-06-22-001240-a</t>
  </si>
  <si>
    <t>UA-2022-06-28-001053-a</t>
  </si>
  <si>
    <t>UA-2022-06-28-001179-a</t>
  </si>
  <si>
    <t>UA-2022-06-28-004084-a</t>
  </si>
  <si>
    <t>UA-2022-06-28-004389-a</t>
  </si>
  <si>
    <t>UA-2022-06-28-004547-a</t>
  </si>
  <si>
    <t>UA-2022-07-22-005858-a</t>
  </si>
  <si>
    <t>UA-2022-07-27-007361-a</t>
  </si>
  <si>
    <t>UA-2022-08-01-004603-a</t>
  </si>
  <si>
    <t>UA-2022-08-02-005491-a</t>
  </si>
  <si>
    <t>UA-2022-08-08-004176-a</t>
  </si>
  <si>
    <t>UA-2022-08-08-004264-a</t>
  </si>
  <si>
    <t>UA-2022-08-08-004373-a</t>
  </si>
  <si>
    <t>UA-2022-08-11-004635-a</t>
  </si>
  <si>
    <t>UA-2022-08-11-005558-a</t>
  </si>
  <si>
    <t>UA-2022-08-16-003358-a</t>
  </si>
  <si>
    <t>UA-2022-08-17-004892-a</t>
  </si>
  <si>
    <t>UA-2022-08-17-008068-a</t>
  </si>
  <si>
    <t>UA-2022-08-17-008118-a</t>
  </si>
  <si>
    <t>UA-2022-08-17-008223-a</t>
  </si>
  <si>
    <t>UA-2022-08-19-006714-a</t>
  </si>
  <si>
    <t>UA-2022-08-19-006816-a</t>
  </si>
  <si>
    <t>UA-2022-08-19-006931-a</t>
  </si>
  <si>
    <t>UA-2022-08-22-009490-a</t>
  </si>
  <si>
    <t>UA-2022-09-07-000447-a</t>
  </si>
  <si>
    <t>UA-2022-09-08-004545-a</t>
  </si>
  <si>
    <t>UA-2022-09-09-003216-a</t>
  </si>
  <si>
    <t>UA-2022-09-09-007037-a</t>
  </si>
  <si>
    <t>UA-2022-09-12-006193-a</t>
  </si>
  <si>
    <t>UA-2022-09-14-004346-a</t>
  </si>
  <si>
    <t>UA-2022-09-16-009432-a</t>
  </si>
  <si>
    <t>UA-2022-09-19-006278-a</t>
  </si>
  <si>
    <t>UA-2022-09-20-012055-a</t>
  </si>
  <si>
    <t>UA-2022-09-21-011605-a</t>
  </si>
  <si>
    <t>UA-2022-09-21-011620-a</t>
  </si>
  <si>
    <t>UA-2022-09-22-007047-a</t>
  </si>
  <si>
    <t>UA-2022-10-01-000016-a</t>
  </si>
  <si>
    <t>UA-2022-10-05-009512-a</t>
  </si>
  <si>
    <t>UA-2022-10-07-005711-a</t>
  </si>
  <si>
    <t>UA-2022-10-18-007592-a</t>
  </si>
  <si>
    <t>UA-2022-11-03-013055-a</t>
  </si>
  <si>
    <t>UA-2022-11-10-012078-a</t>
  </si>
  <si>
    <t>UA-2022-11-10-012376-a</t>
  </si>
  <si>
    <t>UA-2022-11-11-010833-a</t>
  </si>
  <si>
    <t>UA-2022-11-14-011809-a</t>
  </si>
  <si>
    <t>UA-2022-11-15-011820-a</t>
  </si>
  <si>
    <t>UA-2022-11-15-013115-a</t>
  </si>
  <si>
    <t>UA-2022-11-15-013173-a</t>
  </si>
  <si>
    <t>UA-2022-11-16-010303-a</t>
  </si>
  <si>
    <t>UA-2022-11-17-009917-a</t>
  </si>
  <si>
    <t>UA-2022-11-21-014667-a</t>
  </si>
  <si>
    <t>UA-2022-11-22-009617-a</t>
  </si>
  <si>
    <t>UA-2022-11-28-001831-a</t>
  </si>
  <si>
    <t>UA-2022-12-01-014676-a</t>
  </si>
  <si>
    <t>UA-2022-12-05-009255-a</t>
  </si>
  <si>
    <t>UA-2022-12-05-015362-a</t>
  </si>
  <si>
    <t>UA-2022-12-05-015614-a</t>
  </si>
  <si>
    <t>UA-2022-12-06-016216-a</t>
  </si>
  <si>
    <t>UA-2022-12-07-003613-a</t>
  </si>
  <si>
    <t>UA-2022-12-07-014983-a</t>
  </si>
  <si>
    <t>UA-2022-12-07-015163-a</t>
  </si>
  <si>
    <t>UA-2022-12-07-015445-a</t>
  </si>
  <si>
    <t>UA-2022-12-08-016297-a</t>
  </si>
  <si>
    <t>UA-2022-12-08-017997-a</t>
  </si>
  <si>
    <t>UA-2022-12-16-014394-a</t>
  </si>
  <si>
    <t>UA-2022-12-19-016985-a</t>
  </si>
  <si>
    <t>UA-2022-12-20-016847-a</t>
  </si>
  <si>
    <t>UA-2022-12-20-019562-a</t>
  </si>
  <si>
    <t xml:space="preserve"> 04 01 2022</t>
  </si>
  <si>
    <t xml:space="preserve"> 24.01.2022</t>
  </si>
  <si>
    <t xml:space="preserve"> 22.03.2022</t>
  </si>
  <si>
    <t xml:space="preserve"> 12.03.2022</t>
  </si>
  <si>
    <t xml:space="preserve"> 28.03.2022</t>
  </si>
  <si>
    <t xml:space="preserve"> 06.04.2022</t>
  </si>
  <si>
    <t xml:space="preserve"> 14.04.2022</t>
  </si>
  <si>
    <t xml:space="preserve"> 18 04 2022</t>
  </si>
  <si>
    <t xml:space="preserve"> 09 05 2022</t>
  </si>
  <si>
    <t xml:space="preserve"> 05 05 2022</t>
  </si>
  <si>
    <t xml:space="preserve"> 23 05 2022</t>
  </si>
  <si>
    <t xml:space="preserve">  21 06 2022</t>
  </si>
  <si>
    <t xml:space="preserve"> 27 06 2023</t>
  </si>
  <si>
    <t xml:space="preserve"> 27 06 2022</t>
  </si>
  <si>
    <t xml:space="preserve"> 24 06 2022</t>
  </si>
  <si>
    <t>27 06 2022</t>
  </si>
  <si>
    <t xml:space="preserve"> 07 07 2022</t>
  </si>
  <si>
    <t xml:space="preserve"> 12 07 2022</t>
  </si>
  <si>
    <t>29 07 2022</t>
  </si>
  <si>
    <t xml:space="preserve"> 1 09 2022</t>
  </si>
  <si>
    <t>8 09 2022</t>
  </si>
  <si>
    <t>1 09 2022</t>
  </si>
  <si>
    <t>08 09 2022</t>
  </si>
  <si>
    <t xml:space="preserve"> 5 09 2022</t>
  </si>
  <si>
    <t>17 08 2022</t>
  </si>
  <si>
    <t>16 09 2022</t>
  </si>
  <si>
    <t>13 09 2022</t>
  </si>
  <si>
    <t>16 09 2023</t>
  </si>
  <si>
    <t>22 08 2022</t>
  </si>
  <si>
    <t xml:space="preserve"> 06.09.2022</t>
  </si>
  <si>
    <t xml:space="preserve"> 11 10 2022</t>
  </si>
  <si>
    <t>14 09 2022</t>
  </si>
  <si>
    <t>19 09 2022</t>
  </si>
  <si>
    <t xml:space="preserve"> 12 10 2022</t>
  </si>
  <si>
    <t xml:space="preserve"> 26 10 2022</t>
  </si>
  <si>
    <t xml:space="preserve">  26 10 2022</t>
  </si>
  <si>
    <t xml:space="preserve"> 22 09 2022</t>
  </si>
  <si>
    <t xml:space="preserve"> 07 11 2022</t>
  </si>
  <si>
    <t>30 09 2022</t>
  </si>
  <si>
    <t xml:space="preserve"> 6 10 2022</t>
  </si>
  <si>
    <t>3 11 2022</t>
  </si>
  <si>
    <t>10 11 2022</t>
  </si>
  <si>
    <t xml:space="preserve"> 10 11 2022</t>
  </si>
  <si>
    <t xml:space="preserve"> 11 11 2022</t>
  </si>
  <si>
    <t>15 11 2022</t>
  </si>
  <si>
    <t xml:space="preserve"> 20 12 2022</t>
  </si>
  <si>
    <t>07 12 2022</t>
  </si>
  <si>
    <t xml:space="preserve"> 15 11 2022</t>
  </si>
  <si>
    <t xml:space="preserve"> 21.11.2022</t>
  </si>
  <si>
    <t xml:space="preserve"> 19 12 2022</t>
  </si>
  <si>
    <t xml:space="preserve"> 24 11 2022</t>
  </si>
  <si>
    <t>30 11 2022</t>
  </si>
  <si>
    <t xml:space="preserve"> 1 12 2022</t>
  </si>
  <si>
    <t>1 12 2022</t>
  </si>
  <si>
    <t xml:space="preserve"> 29.11.2022</t>
  </si>
  <si>
    <t xml:space="preserve"> 6 12 2022</t>
  </si>
  <si>
    <t xml:space="preserve"> 8 12 2022</t>
  </si>
  <si>
    <t>15 12 2022</t>
  </si>
  <si>
    <t>19 12 2022</t>
  </si>
  <si>
    <t>Матеріали для забезпечення господарської діяльності</t>
  </si>
  <si>
    <t>Забезпечення діяльності підприємства</t>
  </si>
  <si>
    <t>05..05.2022</t>
  </si>
  <si>
    <t>23..05.2022</t>
  </si>
  <si>
    <t>товар</t>
  </si>
  <si>
    <t>послга</t>
  </si>
  <si>
    <t xml:space="preserve"> 2. 02.2022</t>
  </si>
  <si>
    <t xml:space="preserve"> 27.06 2022</t>
  </si>
  <si>
    <t>https://zakupivli.pro/gov/tenders/UA-2022-06-28-004389-a</t>
  </si>
  <si>
    <t>https://zakupivli.pro/gov/tenders/UA-2022-06-28-004547-a</t>
  </si>
  <si>
    <t>https://zakupivli.pro/gov/tenders/UA-2022-07-22-005858-a</t>
  </si>
  <si>
    <t>https://zakupivli.pro/gov/tenders/UA-2022-08-01-004603-a</t>
  </si>
  <si>
    <t>https://zakupivli.pro/gov/tenders/UA-2022-08-02-005491-aї</t>
  </si>
  <si>
    <t>https://zakupivli.pro/gov/tenders/UA-2022-08-08-004176-a</t>
  </si>
  <si>
    <t>https://zakupivli.pro/gov/tenders/UA-2022-08-08-004264-a</t>
  </si>
  <si>
    <t>https://zakupivli.pro/gov/tenders/UA-2022-08-08-004373-a</t>
  </si>
  <si>
    <t>https://zakupivli.pro/gov/tenders/UA-2022-08-11-004635-a</t>
  </si>
  <si>
    <t>https://zakupivli.pro/gov/tenders/UA-2022-08-11-005558-a</t>
  </si>
  <si>
    <t>https://zakupivli.pro/gov/tenders/UA-2022-08-19-006816-a</t>
  </si>
  <si>
    <t>https://zakupivli.pro/gov/tenders/UA-2022-10-18-007592-a</t>
  </si>
  <si>
    <t>Інвестиційна програма</t>
  </si>
  <si>
    <t>технічне переоснащення підстанцій та ліній</t>
  </si>
  <si>
    <t>інвестиційна програма та виробнича потреба</t>
  </si>
  <si>
    <t xml:space="preserve">Лічильники однотарифні, багатотарифні </t>
  </si>
  <si>
    <t xml:space="preserve">Керівник ліцензіата     </t>
  </si>
  <si>
    <t xml:space="preserve">Генеральний Директор                            </t>
  </si>
  <si>
    <t xml:space="preserve">        М. П. </t>
  </si>
  <si>
    <t xml:space="preserve">                           Віталій  МИХАЙЛЬО  ___________________________</t>
  </si>
  <si>
    <t>Ліцензіат</t>
  </si>
  <si>
    <t>Філія"Новороздільські електромережі"</t>
  </si>
  <si>
    <t>____       ____________       20___     року</t>
  </si>
  <si>
    <t>-</t>
  </si>
  <si>
    <t>загальна вартість, тис. грн
без ПДВ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</si>
</sst>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_ ;[Red]\-#,##0.000\ "/>
    <numFmt numFmtId="203" formatCode="#,##0_ ;[Red]\-#,##0\ "/>
    <numFmt numFmtId="204" formatCode="#,##0.0_ ;[Red]\-#,##0.0\ "/>
    <numFmt numFmtId="205" formatCode="dd\.mm\.yyyy"/>
    <numFmt numFmtId="206" formatCode="0.000"/>
    <numFmt numFmtId="207" formatCode="0.0"/>
    <numFmt numFmtId="208" formatCode="&quot;Так&quot;;&quot;Так&quot;;&quot;Ні&quot;"/>
    <numFmt numFmtId="209" formatCode="&quot;True&quot;;&quot;True&quot;;&quot;False&quot;"/>
    <numFmt numFmtId="210" formatCode="&quot;Увімк&quot;;&quot;Увімк&quot;;&quot;Вимк&quot;"/>
    <numFmt numFmtId="211" formatCode="[$¥€-2]\ ###,000_);[Red]\([$€-2]\ ###,000\)"/>
  </numFmts>
  <fonts count="7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1"/>
      <name val="Times New Roman"/>
      <family val="1"/>
    </font>
    <font>
      <sz val="10"/>
      <name val="PragmaticaCTT"/>
      <family val="0"/>
    </font>
    <font>
      <sz val="12"/>
      <name val="Times New Roman"/>
      <family val="1"/>
    </font>
    <font>
      <sz val="10"/>
      <name val="Times New Roman Cyr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3"/>
      <name val="Courier New"/>
      <family val="3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63"/>
      <name val="Arial"/>
      <family val="2"/>
    </font>
    <font>
      <b/>
      <sz val="12"/>
      <color indexed="8"/>
      <name val="Times New Roman"/>
      <family val="1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283746"/>
      <name val="Arial"/>
      <family val="2"/>
    </font>
    <font>
      <b/>
      <sz val="12"/>
      <color theme="1"/>
      <name val="Times New Roman"/>
      <family val="1"/>
    </font>
    <font>
      <sz val="12"/>
      <color rgb="FF333333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20" borderId="1" applyNumberFormat="0" applyAlignment="0" applyProtection="0"/>
    <xf numFmtId="9" fontId="0" fillId="0" borderId="0" applyFont="0" applyFill="0" applyBorder="0" applyAlignment="0" applyProtection="0"/>
    <xf numFmtId="0" fontId="48" fillId="21" borderId="0" applyNumberFormat="0" applyBorder="0" applyAlignment="0" applyProtection="0"/>
    <xf numFmtId="0" fontId="2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3" fillId="28" borderId="6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1" applyNumberFormat="0" applyAlignment="0" applyProtection="0"/>
    <xf numFmtId="0" fontId="4" fillId="0" borderId="0">
      <alignment/>
      <protection/>
    </xf>
    <xf numFmtId="0" fontId="13" fillId="0" borderId="0">
      <alignment/>
      <protection/>
    </xf>
    <xf numFmtId="0" fontId="3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34" applyFont="1" applyFill="1">
      <alignment/>
      <protection/>
    </xf>
    <xf numFmtId="0" fontId="5" fillId="0" borderId="0" xfId="34" applyFont="1" applyFill="1" applyBorder="1">
      <alignment/>
      <protection/>
    </xf>
    <xf numFmtId="0" fontId="5" fillId="0" borderId="0" xfId="34" applyFont="1" applyFill="1" applyAlignment="1">
      <alignment horizontal="center" vertical="center" wrapText="1"/>
      <protection/>
    </xf>
    <xf numFmtId="0" fontId="6" fillId="0" borderId="0" xfId="34" applyFont="1" applyAlignment="1" applyProtection="1">
      <alignment horizontal="center" vertical="center"/>
      <protection/>
    </xf>
    <xf numFmtId="0" fontId="8" fillId="0" borderId="0" xfId="34" applyFont="1" applyFill="1">
      <alignment/>
      <protection/>
    </xf>
    <xf numFmtId="0" fontId="7" fillId="0" borderId="10" xfId="34" applyFont="1" applyFill="1" applyBorder="1" applyAlignment="1">
      <alignment horizontal="center" vertical="center" wrapText="1"/>
      <protection/>
    </xf>
    <xf numFmtId="0" fontId="7" fillId="0" borderId="11" xfId="34" applyFont="1" applyFill="1" applyBorder="1" applyAlignment="1">
      <alignment horizontal="center" vertical="center" wrapText="1"/>
      <protection/>
    </xf>
    <xf numFmtId="0" fontId="7" fillId="0" borderId="12" xfId="34" applyFont="1" applyFill="1" applyBorder="1" applyAlignment="1">
      <alignment horizontal="center" vertical="center" wrapText="1"/>
      <protection/>
    </xf>
    <xf numFmtId="0" fontId="7" fillId="0" borderId="13" xfId="34" applyFont="1" applyFill="1" applyBorder="1" applyAlignment="1">
      <alignment horizontal="center" vertical="center" wrapText="1"/>
      <protection/>
    </xf>
    <xf numFmtId="0" fontId="7" fillId="0" borderId="14" xfId="34" applyFont="1" applyFill="1" applyBorder="1" applyAlignment="1">
      <alignment horizontal="center" vertical="center" wrapText="1"/>
      <protection/>
    </xf>
    <xf numFmtId="0" fontId="7" fillId="0" borderId="15" xfId="34" applyFont="1" applyFill="1" applyBorder="1" applyAlignment="1">
      <alignment horizontal="center" vertical="center" wrapText="1"/>
      <protection/>
    </xf>
    <xf numFmtId="0" fontId="7" fillId="0" borderId="16" xfId="34" applyFont="1" applyFill="1" applyBorder="1" applyAlignment="1">
      <alignment horizontal="center" vertical="center" wrapText="1"/>
      <protection/>
    </xf>
    <xf numFmtId="0" fontId="7" fillId="0" borderId="17" xfId="34" applyFont="1" applyFill="1" applyBorder="1" applyAlignment="1">
      <alignment horizontal="center" vertical="center" wrapText="1"/>
      <protection/>
    </xf>
    <xf numFmtId="0" fontId="8" fillId="0" borderId="15" xfId="34" applyFont="1" applyFill="1" applyBorder="1">
      <alignment/>
      <protection/>
    </xf>
    <xf numFmtId="0" fontId="2" fillId="0" borderId="18" xfId="38" applyFill="1" applyBorder="1" applyAlignment="1" applyProtection="1">
      <alignment horizontal="center" vertical="center" wrapText="1"/>
      <protection/>
    </xf>
    <xf numFmtId="0" fontId="7" fillId="0" borderId="19" xfId="34" applyFont="1" applyFill="1" applyBorder="1" applyAlignment="1">
      <alignment horizontal="center" vertical="center" wrapText="1"/>
      <protection/>
    </xf>
    <xf numFmtId="0" fontId="8" fillId="0" borderId="16" xfId="34" applyFont="1" applyFill="1" applyBorder="1">
      <alignment/>
      <protection/>
    </xf>
    <xf numFmtId="0" fontId="5" fillId="0" borderId="15" xfId="34" applyFont="1" applyFill="1" applyBorder="1" applyAlignment="1">
      <alignment wrapText="1"/>
      <protection/>
    </xf>
    <xf numFmtId="0" fontId="7" fillId="0" borderId="20" xfId="34" applyFont="1" applyFill="1" applyBorder="1" applyAlignment="1">
      <alignment horizontal="center" vertical="center" wrapText="1"/>
      <protection/>
    </xf>
    <xf numFmtId="0" fontId="7" fillId="0" borderId="21" xfId="34" applyFont="1" applyFill="1" applyBorder="1" applyAlignment="1">
      <alignment horizontal="center" vertical="center" wrapText="1"/>
      <protection/>
    </xf>
    <xf numFmtId="0" fontId="7" fillId="0" borderId="22" xfId="34" applyFont="1" applyFill="1" applyBorder="1" applyAlignment="1">
      <alignment horizontal="center" vertical="center" wrapText="1"/>
      <protection/>
    </xf>
    <xf numFmtId="0" fontId="7" fillId="0" borderId="23" xfId="34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6" fillId="0" borderId="15" xfId="34" applyFont="1" applyFill="1" applyBorder="1" applyAlignment="1" applyProtection="1">
      <alignment horizontal="center" vertical="center"/>
      <protection/>
    </xf>
    <xf numFmtId="2" fontId="16" fillId="0" borderId="15" xfId="0" applyNumberFormat="1" applyFont="1" applyBorder="1" applyAlignment="1">
      <alignment horizontal="center" vertical="center" wrapText="1"/>
    </xf>
    <xf numFmtId="2" fontId="17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205" fontId="15" fillId="0" borderId="15" xfId="0" applyNumberFormat="1" applyFont="1" applyBorder="1" applyAlignment="1">
      <alignment horizontal="center" vertical="center" wrapText="1"/>
    </xf>
    <xf numFmtId="2" fontId="5" fillId="0" borderId="15" xfId="57" applyNumberFormat="1" applyFont="1" applyBorder="1" applyAlignment="1">
      <alignment horizontal="center" vertical="center" wrapText="1"/>
      <protection/>
    </xf>
    <xf numFmtId="2" fontId="5" fillId="0" borderId="15" xfId="0" applyNumberFormat="1" applyFont="1" applyBorder="1" applyAlignment="1">
      <alignment horizontal="center" vertical="center" wrapText="1"/>
    </xf>
    <xf numFmtId="2" fontId="15" fillId="0" borderId="15" xfId="57" applyNumberFormat="1" applyFont="1" applyBorder="1" applyAlignment="1">
      <alignment horizontal="center" vertical="center" wrapText="1"/>
      <protection/>
    </xf>
    <xf numFmtId="0" fontId="15" fillId="0" borderId="15" xfId="0" applyFont="1" applyBorder="1" applyAlignment="1">
      <alignment horizontal="center" vertical="center" wrapText="1"/>
    </xf>
    <xf numFmtId="2" fontId="17" fillId="0" borderId="15" xfId="0" applyNumberFormat="1" applyFont="1" applyFill="1" applyBorder="1" applyAlignment="1">
      <alignment horizontal="center" vertical="center" wrapText="1"/>
    </xf>
    <xf numFmtId="2" fontId="17" fillId="0" borderId="24" xfId="0" applyNumberFormat="1" applyFont="1" applyFill="1" applyBorder="1" applyAlignment="1">
      <alignment horizontal="center" vertical="center" wrapText="1"/>
    </xf>
    <xf numFmtId="0" fontId="6" fillId="0" borderId="16" xfId="34" applyFont="1" applyFill="1" applyBorder="1" applyAlignment="1" applyProtection="1">
      <alignment horizontal="center" vertical="center"/>
      <protection/>
    </xf>
    <xf numFmtId="0" fontId="6" fillId="0" borderId="0" xfId="34" applyFont="1" applyFill="1" applyAlignment="1" applyProtection="1">
      <alignment horizontal="center" vertical="center"/>
      <protection/>
    </xf>
    <xf numFmtId="0" fontId="5" fillId="0" borderId="15" xfId="34" applyFont="1" applyBorder="1" applyAlignment="1">
      <alignment wrapText="1"/>
      <protection/>
    </xf>
    <xf numFmtId="0" fontId="14" fillId="0" borderId="0" xfId="34" applyFont="1" applyFill="1" applyAlignment="1">
      <alignment horizontal="left"/>
      <protection/>
    </xf>
    <xf numFmtId="0" fontId="7" fillId="33" borderId="12" xfId="34" applyFont="1" applyFill="1" applyBorder="1" applyAlignment="1">
      <alignment horizontal="center" vertical="center" wrapText="1"/>
      <protection/>
    </xf>
    <xf numFmtId="206" fontId="5" fillId="0" borderId="15" xfId="57" applyNumberFormat="1" applyFont="1" applyBorder="1" applyAlignment="1">
      <alignment horizontal="center" vertical="center" wrapText="1"/>
      <protection/>
    </xf>
    <xf numFmtId="0" fontId="12" fillId="0" borderId="0" xfId="34" applyFont="1" applyFill="1">
      <alignment/>
      <protection/>
    </xf>
    <xf numFmtId="0" fontId="7" fillId="0" borderId="25" xfId="34" applyFont="1" applyFill="1" applyBorder="1" applyAlignment="1">
      <alignment horizontal="center" vertical="center" wrapText="1"/>
      <protection/>
    </xf>
    <xf numFmtId="0" fontId="7" fillId="0" borderId="26" xfId="34" applyFont="1" applyFill="1" applyBorder="1" applyAlignment="1">
      <alignment horizontal="center" vertical="center" wrapText="1"/>
      <protection/>
    </xf>
    <xf numFmtId="0" fontId="7" fillId="33" borderId="22" xfId="34" applyFont="1" applyFill="1" applyBorder="1" applyAlignment="1">
      <alignment horizontal="center" vertical="center" wrapText="1"/>
      <protection/>
    </xf>
    <xf numFmtId="0" fontId="5" fillId="0" borderId="24" xfId="0" applyFont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1" fontId="15" fillId="0" borderId="15" xfId="57" applyNumberFormat="1" applyFont="1" applyBorder="1" applyAlignment="1">
      <alignment horizontal="center" vertical="center" wrapText="1"/>
      <protection/>
    </xf>
    <xf numFmtId="0" fontId="19" fillId="0" borderId="15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2" fontId="17" fillId="0" borderId="24" xfId="0" applyNumberFormat="1" applyFont="1" applyBorder="1" applyAlignment="1">
      <alignment horizontal="center" vertical="center" wrapText="1"/>
    </xf>
    <xf numFmtId="2" fontId="64" fillId="0" borderId="15" xfId="0" applyNumberFormat="1" applyFont="1" applyBorder="1" applyAlignment="1">
      <alignment horizontal="center" vertical="center" wrapText="1"/>
    </xf>
    <xf numFmtId="2" fontId="17" fillId="0" borderId="15" xfId="0" applyNumberFormat="1" applyFont="1" applyBorder="1" applyAlignment="1">
      <alignment horizontal="center" vertical="center" wrapText="1"/>
    </xf>
    <xf numFmtId="0" fontId="7" fillId="0" borderId="27" xfId="34" applyFont="1" applyFill="1" applyBorder="1" applyAlignment="1">
      <alignment horizontal="center" vertical="center" wrapText="1"/>
      <protection/>
    </xf>
    <xf numFmtId="2" fontId="5" fillId="0" borderId="24" xfId="0" applyNumberFormat="1" applyFont="1" applyBorder="1" applyAlignment="1">
      <alignment horizontal="center" vertical="center" wrapText="1"/>
    </xf>
    <xf numFmtId="2" fontId="17" fillId="0" borderId="24" xfId="0" applyNumberFormat="1" applyFont="1" applyBorder="1" applyAlignment="1">
      <alignment horizontal="center" vertical="center" wrapText="1"/>
    </xf>
    <xf numFmtId="0" fontId="18" fillId="0" borderId="24" xfId="0" applyFont="1" applyBorder="1" applyAlignment="1">
      <alignment vertical="center" wrapText="1"/>
    </xf>
    <xf numFmtId="0" fontId="65" fillId="0" borderId="15" xfId="0" applyFont="1" applyBorder="1" applyAlignment="1">
      <alignment vertical="center" wrapText="1"/>
    </xf>
    <xf numFmtId="207" fontId="7" fillId="0" borderId="15" xfId="34" applyNumberFormat="1" applyFont="1" applyFill="1" applyBorder="1" applyAlignment="1">
      <alignment horizontal="center" vertical="center" wrapText="1"/>
      <protection/>
    </xf>
    <xf numFmtId="0" fontId="7" fillId="34" borderId="19" xfId="34" applyFont="1" applyFill="1" applyBorder="1" applyAlignment="1">
      <alignment horizontal="center" vertical="center" wrapText="1"/>
      <protection/>
    </xf>
    <xf numFmtId="0" fontId="7" fillId="34" borderId="15" xfId="34" applyFont="1" applyFill="1" applyBorder="1" applyAlignment="1">
      <alignment horizontal="center" vertical="center" wrapText="1"/>
      <protection/>
    </xf>
    <xf numFmtId="0" fontId="19" fillId="34" borderId="15" xfId="0" applyFont="1" applyFill="1" applyBorder="1" applyAlignment="1">
      <alignment horizontal="center" vertical="center" wrapText="1"/>
    </xf>
    <xf numFmtId="2" fontId="17" fillId="34" borderId="15" xfId="0" applyNumberFormat="1" applyFont="1" applyFill="1" applyBorder="1" applyAlignment="1">
      <alignment horizontal="center" vertical="center" wrapText="1"/>
    </xf>
    <xf numFmtId="2" fontId="16" fillId="34" borderId="15" xfId="0" applyNumberFormat="1" applyFont="1" applyFill="1" applyBorder="1" applyAlignment="1">
      <alignment horizontal="center" vertical="center" wrapText="1"/>
    </xf>
    <xf numFmtId="2" fontId="17" fillId="34" borderId="24" xfId="0" applyNumberFormat="1" applyFont="1" applyFill="1" applyBorder="1" applyAlignment="1">
      <alignment horizontal="center" vertical="center" wrapText="1"/>
    </xf>
    <xf numFmtId="0" fontId="2" fillId="34" borderId="18" xfId="38" applyFill="1" applyBorder="1" applyAlignment="1" applyProtection="1">
      <alignment horizontal="center" vertical="center" wrapText="1"/>
      <protection/>
    </xf>
    <xf numFmtId="205" fontId="15" fillId="34" borderId="24" xfId="0" applyNumberFormat="1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vertical="center" wrapText="1"/>
    </xf>
    <xf numFmtId="207" fontId="7" fillId="34" borderId="15" xfId="34" applyNumberFormat="1" applyFont="1" applyFill="1" applyBorder="1" applyAlignment="1">
      <alignment horizontal="center" vertical="center" wrapText="1"/>
      <protection/>
    </xf>
    <xf numFmtId="206" fontId="5" fillId="34" borderId="15" xfId="57" applyNumberFormat="1" applyFont="1" applyFill="1" applyBorder="1" applyAlignment="1">
      <alignment horizontal="center" vertical="center" wrapText="1"/>
      <protection/>
    </xf>
    <xf numFmtId="2" fontId="17" fillId="34" borderId="15" xfId="0" applyNumberFormat="1" applyFont="1" applyFill="1" applyBorder="1" applyAlignment="1">
      <alignment horizontal="center" vertical="center" wrapText="1"/>
    </xf>
    <xf numFmtId="0" fontId="7" fillId="34" borderId="16" xfId="34" applyFont="1" applyFill="1" applyBorder="1" applyAlignment="1">
      <alignment horizontal="center" vertical="center" wrapText="1"/>
      <protection/>
    </xf>
    <xf numFmtId="0" fontId="5" fillId="34" borderId="0" xfId="34" applyFont="1" applyFill="1" applyBorder="1">
      <alignment/>
      <protection/>
    </xf>
    <xf numFmtId="0" fontId="6" fillId="34" borderId="15" xfId="34" applyFont="1" applyFill="1" applyBorder="1" applyAlignment="1" applyProtection="1">
      <alignment horizontal="center" vertical="center"/>
      <protection/>
    </xf>
    <xf numFmtId="0" fontId="6" fillId="34" borderId="16" xfId="34" applyFont="1" applyFill="1" applyBorder="1" applyAlignment="1" applyProtection="1">
      <alignment horizontal="center" vertical="center"/>
      <protection/>
    </xf>
    <xf numFmtId="0" fontId="6" fillId="34" borderId="0" xfId="34" applyFont="1" applyFill="1" applyAlignment="1" applyProtection="1">
      <alignment horizontal="center" vertical="center"/>
      <protection/>
    </xf>
    <xf numFmtId="0" fontId="7" fillId="34" borderId="12" xfId="34" applyFont="1" applyFill="1" applyBorder="1" applyAlignment="1">
      <alignment horizontal="center" vertical="center" wrapText="1"/>
      <protection/>
    </xf>
    <xf numFmtId="0" fontId="66" fillId="0" borderId="15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205" fontId="15" fillId="0" borderId="2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34" applyFont="1" applyFill="1" applyAlignment="1">
      <alignment vertical="center"/>
      <protection/>
    </xf>
    <xf numFmtId="0" fontId="7" fillId="0" borderId="15" xfId="0" applyFont="1" applyBorder="1" applyAlignment="1">
      <alignment horizontal="center" vertical="center" wrapText="1"/>
    </xf>
    <xf numFmtId="17" fontId="7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14" fontId="12" fillId="34" borderId="15" xfId="0" applyNumberFormat="1" applyFont="1" applyFill="1" applyBorder="1" applyAlignment="1">
      <alignment horizontal="center" vertical="center" wrapText="1"/>
    </xf>
    <xf numFmtId="0" fontId="2" fillId="0" borderId="15" xfId="38" applyBorder="1" applyAlignment="1" applyProtection="1">
      <alignment vertical="center" wrapText="1"/>
      <protection/>
    </xf>
    <xf numFmtId="0" fontId="2" fillId="0" borderId="24" xfId="38" applyFill="1" applyBorder="1" applyAlignment="1" applyProtection="1">
      <alignment vertical="center" wrapText="1"/>
      <protection/>
    </xf>
    <xf numFmtId="0" fontId="66" fillId="0" borderId="28" xfId="0" applyFont="1" applyBorder="1" applyAlignment="1">
      <alignment horizontal="center" vertical="center"/>
    </xf>
    <xf numFmtId="0" fontId="7" fillId="0" borderId="15" xfId="34" applyFont="1" applyBorder="1" applyAlignment="1">
      <alignment horizontal="center" vertical="center" wrapText="1"/>
      <protection/>
    </xf>
    <xf numFmtId="0" fontId="5" fillId="0" borderId="15" xfId="34" applyFont="1" applyBorder="1" applyAlignment="1">
      <alignment horizontal="center" vertical="center" wrapText="1"/>
      <protection/>
    </xf>
    <xf numFmtId="0" fontId="7" fillId="0" borderId="29" xfId="34" applyFont="1" applyFill="1" applyBorder="1" applyAlignment="1">
      <alignment horizontal="center" vertical="center" wrapText="1"/>
      <protection/>
    </xf>
    <xf numFmtId="0" fontId="7" fillId="0" borderId="30" xfId="34" applyFont="1" applyFill="1" applyBorder="1" applyAlignment="1">
      <alignment horizontal="center" vertical="center" wrapText="1"/>
      <protection/>
    </xf>
    <xf numFmtId="0" fontId="7" fillId="0" borderId="22" xfId="34" applyFont="1" applyFill="1" applyBorder="1" applyAlignment="1">
      <alignment horizontal="center" vertical="center" wrapText="1"/>
      <protection/>
    </xf>
    <xf numFmtId="0" fontId="7" fillId="0" borderId="25" xfId="34" applyFont="1" applyFill="1" applyBorder="1" applyAlignment="1">
      <alignment horizontal="center" vertical="center" wrapText="1"/>
      <protection/>
    </xf>
    <xf numFmtId="0" fontId="7" fillId="0" borderId="20" xfId="34" applyFont="1" applyFill="1" applyBorder="1" applyAlignment="1">
      <alignment horizontal="center" vertical="center" wrapText="1"/>
      <protection/>
    </xf>
    <xf numFmtId="0" fontId="7" fillId="0" borderId="26" xfId="34" applyFont="1" applyFill="1" applyBorder="1" applyAlignment="1">
      <alignment horizontal="center" vertical="center" wrapText="1"/>
      <protection/>
    </xf>
    <xf numFmtId="0" fontId="7" fillId="0" borderId="21" xfId="34" applyFont="1" applyFill="1" applyBorder="1" applyAlignment="1">
      <alignment horizontal="center" vertical="center" wrapText="1"/>
      <protection/>
    </xf>
    <xf numFmtId="0" fontId="7" fillId="0" borderId="17" xfId="34" applyFont="1" applyFill="1" applyBorder="1" applyAlignment="1">
      <alignment horizontal="center" vertical="center" wrapText="1"/>
      <protection/>
    </xf>
    <xf numFmtId="0" fontId="7" fillId="0" borderId="31" xfId="34" applyFont="1" applyFill="1" applyBorder="1" applyAlignment="1">
      <alignment horizontal="center" vertical="center" wrapText="1"/>
      <protection/>
    </xf>
    <xf numFmtId="0" fontId="7" fillId="0" borderId="32" xfId="34" applyFont="1" applyFill="1" applyBorder="1" applyAlignment="1">
      <alignment horizontal="center" vertical="center" wrapText="1"/>
      <protection/>
    </xf>
    <xf numFmtId="0" fontId="7" fillId="0" borderId="23" xfId="34" applyFont="1" applyFill="1" applyBorder="1" applyAlignment="1">
      <alignment horizontal="center" vertical="center" wrapText="1"/>
      <protection/>
    </xf>
    <xf numFmtId="0" fontId="7" fillId="0" borderId="33" xfId="34" applyFont="1" applyFill="1" applyBorder="1" applyAlignment="1">
      <alignment horizontal="center" vertical="center" wrapText="1"/>
      <protection/>
    </xf>
    <xf numFmtId="0" fontId="12" fillId="0" borderId="0" xfId="34" applyFont="1" applyFill="1" applyAlignment="1">
      <alignment horizontal="left" wrapText="1"/>
      <protection/>
    </xf>
    <xf numFmtId="0" fontId="7" fillId="0" borderId="0" xfId="34" applyFont="1" applyFill="1" applyAlignment="1">
      <alignment horizontal="center" vertical="center"/>
      <protection/>
    </xf>
    <xf numFmtId="0" fontId="7" fillId="0" borderId="34" xfId="34" applyFont="1" applyFill="1" applyBorder="1" applyAlignment="1">
      <alignment horizontal="center" vertical="center" wrapText="1"/>
      <protection/>
    </xf>
    <xf numFmtId="0" fontId="7" fillId="0" borderId="35" xfId="34" applyFont="1" applyFill="1" applyBorder="1" applyAlignment="1">
      <alignment horizontal="center" vertical="center" wrapText="1"/>
      <protection/>
    </xf>
    <xf numFmtId="0" fontId="10" fillId="0" borderId="0" xfId="34" applyFont="1" applyFill="1" applyBorder="1" applyAlignment="1">
      <alignment horizontal="center" vertical="center" wrapText="1"/>
      <protection/>
    </xf>
    <xf numFmtId="0" fontId="7" fillId="34" borderId="29" xfId="34" applyFont="1" applyFill="1" applyBorder="1" applyAlignment="1">
      <alignment horizontal="center" vertical="center" wrapText="1"/>
      <protection/>
    </xf>
    <xf numFmtId="0" fontId="7" fillId="34" borderId="30" xfId="34" applyFont="1" applyFill="1" applyBorder="1" applyAlignment="1">
      <alignment horizontal="center" vertical="center" wrapText="1"/>
      <protection/>
    </xf>
    <xf numFmtId="0" fontId="7" fillId="34" borderId="22" xfId="34" applyFont="1" applyFill="1" applyBorder="1" applyAlignment="1">
      <alignment horizontal="center" vertical="center" wrapText="1"/>
      <protection/>
    </xf>
    <xf numFmtId="0" fontId="14" fillId="0" borderId="17" xfId="34" applyFont="1" applyFill="1" applyBorder="1" applyAlignment="1">
      <alignment horizontal="left" vertical="center" wrapText="1"/>
      <protection/>
    </xf>
    <xf numFmtId="0" fontId="14" fillId="0" borderId="31" xfId="34" applyFont="1" applyFill="1" applyBorder="1" applyAlignment="1">
      <alignment horizontal="left" vertical="center" wrapText="1"/>
      <protection/>
    </xf>
    <xf numFmtId="0" fontId="14" fillId="0" borderId="32" xfId="34" applyFont="1" applyFill="1" applyBorder="1" applyAlignment="1">
      <alignment horizontal="left" vertical="center" wrapText="1"/>
      <protection/>
    </xf>
    <xf numFmtId="0" fontId="14" fillId="0" borderId="17" xfId="34" applyFont="1" applyFill="1" applyBorder="1" applyAlignment="1">
      <alignment horizontal="center" vertical="center" wrapText="1"/>
      <protection/>
    </xf>
    <xf numFmtId="0" fontId="11" fillId="34" borderId="15" xfId="0" applyFont="1" applyFill="1" applyBorder="1" applyAlignment="1">
      <alignment horizontal="left" vertical="top" wrapText="1"/>
    </xf>
    <xf numFmtId="0" fontId="69" fillId="34" borderId="15" xfId="0" applyFont="1" applyFill="1" applyBorder="1" applyAlignment="1">
      <alignment horizontal="left" vertical="top" wrapText="1"/>
    </xf>
    <xf numFmtId="0" fontId="11" fillId="34" borderId="24" xfId="0" applyFont="1" applyFill="1" applyBorder="1" applyAlignment="1">
      <alignment horizontal="left" vertical="top" wrapText="1"/>
    </xf>
  </cellXfs>
  <cellStyles count="55">
    <cellStyle name="Normal" xfId="0"/>
    <cellStyle name="RowLevel_1" xfId="3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Iau?iue" xfId="33"/>
    <cellStyle name="Iau?iue_dodatok 3" xfId="34"/>
    <cellStyle name="Ввід" xfId="35"/>
    <cellStyle name="Percent" xfId="36"/>
    <cellStyle name="Гарний" xfId="37"/>
    <cellStyle name="Hyperlink" xfId="38"/>
    <cellStyle name="Currency" xfId="39"/>
    <cellStyle name="Currency [0]" xfId="40"/>
    <cellStyle name="Заголовок 1" xfId="41"/>
    <cellStyle name="Заголовок 2" xfId="42"/>
    <cellStyle name="Заголовок 3" xfId="43"/>
    <cellStyle name="Заголовок 4" xfId="44"/>
    <cellStyle name="Зв'язана клітинка" xfId="45"/>
    <cellStyle name="Колірна тема 1" xfId="46"/>
    <cellStyle name="Колірна тема 2" xfId="47"/>
    <cellStyle name="Колірна тема 3" xfId="48"/>
    <cellStyle name="Колірна тема 4" xfId="49"/>
    <cellStyle name="Колірна тема 5" xfId="50"/>
    <cellStyle name="Колірна тема 6" xfId="51"/>
    <cellStyle name="Контрольна клітинка" xfId="52"/>
    <cellStyle name="Назва" xfId="53"/>
    <cellStyle name="Нейтральний" xfId="54"/>
    <cellStyle name="Обчислення" xfId="55"/>
    <cellStyle name="Обычный_nkre1" xfId="56"/>
    <cellStyle name="Обычный_Лист1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Стиль 1" xfId="63"/>
    <cellStyle name="Текст попередження" xfId="64"/>
    <cellStyle name="Текст пояснення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y.zakupki.prom.ua/remote/dispatcher/state_purchase_view/35706290" TargetMode="External" /><Relationship Id="rId2" Type="http://schemas.openxmlformats.org/officeDocument/2006/relationships/hyperlink" Target="https://my.zakupki.prom.ua/remote/dispatcher/state_purchase_view/35695805" TargetMode="External" /><Relationship Id="rId3" Type="http://schemas.openxmlformats.org/officeDocument/2006/relationships/hyperlink" Target="https://zakupivli.pro/gov/tenders/UA-2022-06-28-004389-a" TargetMode="External" /><Relationship Id="rId4" Type="http://schemas.openxmlformats.org/officeDocument/2006/relationships/hyperlink" Target="https://zakupivli.pro/gov/tenders/UA-2022-06-28-004547-a" TargetMode="External" /><Relationship Id="rId5" Type="http://schemas.openxmlformats.org/officeDocument/2006/relationships/hyperlink" Target="https://zakupivli.pro/gov/tenders/UA-2022-07-22-005858-a" TargetMode="External" /><Relationship Id="rId6" Type="http://schemas.openxmlformats.org/officeDocument/2006/relationships/hyperlink" Target="https://zakupivli.pro/gov/tenders/UA-2022-08-01-004603-a" TargetMode="External" /><Relationship Id="rId7" Type="http://schemas.openxmlformats.org/officeDocument/2006/relationships/hyperlink" Target="https://zakupivli.pro/gov/tenders/UA-2022-08-02-005491-a&#1111;" TargetMode="External" /><Relationship Id="rId8" Type="http://schemas.openxmlformats.org/officeDocument/2006/relationships/hyperlink" Target="https://zakupivli.pro/gov/tenders/UA-2022-08-08-004176-a" TargetMode="External" /><Relationship Id="rId9" Type="http://schemas.openxmlformats.org/officeDocument/2006/relationships/hyperlink" Target="https://zakupivli.pro/gov/tenders/UA-2022-08-08-004264-a" TargetMode="External" /><Relationship Id="rId10" Type="http://schemas.openxmlformats.org/officeDocument/2006/relationships/hyperlink" Target="https://zakupivli.pro/gov/tenders/UA-2022-08-08-004373-a" TargetMode="External" /><Relationship Id="rId11" Type="http://schemas.openxmlformats.org/officeDocument/2006/relationships/hyperlink" Target="https://zakupivli.pro/gov/tenders/UA-2022-08-11-004635-a" TargetMode="External" /><Relationship Id="rId12" Type="http://schemas.openxmlformats.org/officeDocument/2006/relationships/hyperlink" Target="https://zakupivli.pro/gov/tenders/UA-2022-08-11-005558-a" TargetMode="External" /><Relationship Id="rId13" Type="http://schemas.openxmlformats.org/officeDocument/2006/relationships/hyperlink" Target="https://zakupivli.pro/gov/tenders/UA-2022-08-19-006816-a" TargetMode="External" /><Relationship Id="rId14" Type="http://schemas.openxmlformats.org/officeDocument/2006/relationships/hyperlink" Target="https://zakupivli.pro/gov/tenders/UA-2022-10-18-007592-a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08"/>
  <sheetViews>
    <sheetView tabSelected="1" zoomScale="70" zoomScaleNormal="70" zoomScaleSheetLayoutView="59" workbookViewId="0" topLeftCell="A1">
      <selection activeCell="E10" sqref="E10"/>
    </sheetView>
  </sheetViews>
  <sheetFormatPr defaultColWidth="9.140625" defaultRowHeight="12.75"/>
  <cols>
    <col min="1" max="1" width="4.28125" style="1" customWidth="1"/>
    <col min="2" max="2" width="15.28125" style="1" customWidth="1"/>
    <col min="3" max="3" width="61.28125" style="39" customWidth="1"/>
    <col min="4" max="4" width="37.28125" style="1" customWidth="1"/>
    <col min="5" max="5" width="24.57421875" style="1" customWidth="1"/>
    <col min="6" max="6" width="15.28125" style="1" customWidth="1"/>
    <col min="7" max="7" width="9.7109375" style="1" customWidth="1"/>
    <col min="8" max="9" width="11.28125" style="1" customWidth="1"/>
    <col min="10" max="10" width="15.140625" style="1" customWidth="1"/>
    <col min="11" max="12" width="0.13671875" style="1" customWidth="1"/>
    <col min="13" max="14" width="11.28125" style="1" customWidth="1"/>
    <col min="15" max="15" width="17.28125" style="1" customWidth="1"/>
    <col min="16" max="16" width="17.28125" style="1" hidden="1" customWidth="1"/>
    <col min="17" max="17" width="29.00390625" style="1" customWidth="1"/>
    <col min="18" max="18" width="16.7109375" style="1" customWidth="1"/>
    <col min="19" max="19" width="23.421875" style="1" customWidth="1"/>
    <col min="20" max="20" width="14.421875" style="1" customWidth="1"/>
    <col min="21" max="21" width="11.28125" style="1" customWidth="1"/>
    <col min="22" max="22" width="16.8515625" style="1" customWidth="1"/>
    <col min="23" max="23" width="0.42578125" style="1" hidden="1" customWidth="1"/>
    <col min="24" max="24" width="13.28125" style="1" hidden="1" customWidth="1"/>
    <col min="25" max="25" width="16.7109375" style="84" customWidth="1"/>
    <col min="26" max="27" width="16.7109375" style="1" customWidth="1"/>
    <col min="28" max="16384" width="9.140625" style="1" customWidth="1"/>
  </cols>
  <sheetData>
    <row r="1" spans="1:27" ht="15.7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Y1" s="112" t="s">
        <v>16</v>
      </c>
      <c r="Z1" s="112"/>
      <c r="AA1" s="112"/>
    </row>
    <row r="2" spans="25:27" ht="18.75">
      <c r="Y2" s="112"/>
      <c r="Z2" s="112"/>
      <c r="AA2" s="112"/>
    </row>
    <row r="3" spans="1:27" ht="15">
      <c r="A3" s="116" t="s">
        <v>20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</row>
    <row r="4" spans="1:27" ht="24" customHeight="1" thickBo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</row>
    <row r="5" spans="1:27" s="2" customFormat="1" ht="17.25" customHeight="1">
      <c r="A5" s="107" t="s">
        <v>0</v>
      </c>
      <c r="B5" s="107" t="s">
        <v>13</v>
      </c>
      <c r="C5" s="120" t="s">
        <v>12</v>
      </c>
      <c r="D5" s="107" t="s">
        <v>17</v>
      </c>
      <c r="E5" s="107" t="s">
        <v>18</v>
      </c>
      <c r="F5" s="107" t="s">
        <v>14</v>
      </c>
      <c r="G5" s="104" t="s">
        <v>1</v>
      </c>
      <c r="H5" s="114" t="s">
        <v>15</v>
      </c>
      <c r="I5" s="103"/>
      <c r="J5" s="104"/>
      <c r="K5" s="43"/>
      <c r="L5" s="43"/>
      <c r="M5" s="103" t="s">
        <v>9</v>
      </c>
      <c r="N5" s="103"/>
      <c r="O5" s="104"/>
      <c r="P5" s="19"/>
      <c r="Q5" s="104" t="s">
        <v>21</v>
      </c>
      <c r="R5" s="100" t="s">
        <v>5</v>
      </c>
      <c r="S5" s="100" t="s">
        <v>6</v>
      </c>
      <c r="T5" s="103" t="s">
        <v>19</v>
      </c>
      <c r="U5" s="103"/>
      <c r="V5" s="104"/>
      <c r="W5" s="19"/>
      <c r="X5" s="19"/>
      <c r="Y5" s="100" t="s">
        <v>7</v>
      </c>
      <c r="Z5" s="117" t="s">
        <v>22</v>
      </c>
      <c r="AA5" s="100" t="s">
        <v>8</v>
      </c>
    </row>
    <row r="6" spans="1:27" s="2" customFormat="1" ht="65.25" customHeight="1">
      <c r="A6" s="108"/>
      <c r="B6" s="108"/>
      <c r="C6" s="121"/>
      <c r="D6" s="108"/>
      <c r="E6" s="108"/>
      <c r="F6" s="108"/>
      <c r="G6" s="110"/>
      <c r="H6" s="115"/>
      <c r="I6" s="105"/>
      <c r="J6" s="106"/>
      <c r="K6" s="44"/>
      <c r="L6" s="44"/>
      <c r="M6" s="105"/>
      <c r="N6" s="105"/>
      <c r="O6" s="106"/>
      <c r="P6" s="22"/>
      <c r="Q6" s="110"/>
      <c r="R6" s="101"/>
      <c r="S6" s="101"/>
      <c r="T6" s="105"/>
      <c r="U6" s="105"/>
      <c r="V6" s="106"/>
      <c r="W6" s="20"/>
      <c r="X6" s="20"/>
      <c r="Y6" s="101"/>
      <c r="Z6" s="118"/>
      <c r="AA6" s="101"/>
    </row>
    <row r="7" spans="1:27" s="2" customFormat="1" ht="67.5" customHeight="1" thickBot="1">
      <c r="A7" s="109"/>
      <c r="B7" s="109"/>
      <c r="C7" s="122"/>
      <c r="D7" s="109"/>
      <c r="E7" s="109"/>
      <c r="F7" s="109"/>
      <c r="G7" s="111"/>
      <c r="H7" s="6" t="s">
        <v>4</v>
      </c>
      <c r="I7" s="7" t="s">
        <v>2</v>
      </c>
      <c r="J7" s="8" t="s">
        <v>11</v>
      </c>
      <c r="K7" s="56"/>
      <c r="L7" s="56"/>
      <c r="M7" s="9" t="s">
        <v>4</v>
      </c>
      <c r="N7" s="7" t="s">
        <v>2</v>
      </c>
      <c r="O7" s="79" t="s">
        <v>10</v>
      </c>
      <c r="P7" s="40" t="s">
        <v>10</v>
      </c>
      <c r="Q7" s="111"/>
      <c r="R7" s="102"/>
      <c r="S7" s="102"/>
      <c r="T7" s="9" t="s">
        <v>4</v>
      </c>
      <c r="U7" s="10" t="s">
        <v>3</v>
      </c>
      <c r="V7" s="79" t="s">
        <v>289</v>
      </c>
      <c r="W7" s="45"/>
      <c r="X7" s="21"/>
      <c r="Y7" s="102"/>
      <c r="Z7" s="119"/>
      <c r="AA7" s="102"/>
    </row>
    <row r="8" spans="1:27" s="2" customFormat="1" ht="30" customHeight="1" thickBot="1">
      <c r="A8" s="13">
        <v>1</v>
      </c>
      <c r="B8" s="13">
        <v>2</v>
      </c>
      <c r="C8" s="12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/>
      <c r="L8" s="13"/>
      <c r="M8" s="13">
        <v>11</v>
      </c>
      <c r="N8" s="13">
        <v>12</v>
      </c>
      <c r="O8" s="13">
        <v>13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/>
      <c r="X8" s="13"/>
      <c r="Y8" s="13">
        <v>20</v>
      </c>
      <c r="Z8" s="13">
        <v>21</v>
      </c>
      <c r="AA8" s="13">
        <v>22</v>
      </c>
    </row>
    <row r="9" spans="1:27" s="2" customFormat="1" ht="93" customHeight="1" thickBot="1">
      <c r="A9" s="16">
        <v>1</v>
      </c>
      <c r="B9" s="11" t="s">
        <v>261</v>
      </c>
      <c r="C9" s="124" t="s">
        <v>65</v>
      </c>
      <c r="D9" s="11" t="str">
        <f>Q9</f>
        <v>https://prozorro.gov.ua/tender/UA-2021-11-30-010717-c</v>
      </c>
      <c r="E9" s="81" t="s">
        <v>258</v>
      </c>
      <c r="F9" s="80" t="s">
        <v>257</v>
      </c>
      <c r="G9" s="23" t="s">
        <v>31</v>
      </c>
      <c r="H9" s="11">
        <f>K9/1000</f>
        <v>265.8267</v>
      </c>
      <c r="I9" s="23">
        <v>7200</v>
      </c>
      <c r="J9" s="26">
        <f>K9/1000</f>
        <v>265.8267</v>
      </c>
      <c r="K9" s="26">
        <f>L9/1.2</f>
        <v>265826.7</v>
      </c>
      <c r="L9" s="26">
        <v>318992.04</v>
      </c>
      <c r="M9" s="11">
        <f>K9/1000</f>
        <v>265.8267</v>
      </c>
      <c r="N9" s="23">
        <v>7200</v>
      </c>
      <c r="O9" s="25">
        <f>K9/1000</f>
        <v>265.8267</v>
      </c>
      <c r="P9" s="25">
        <v>1961914.28</v>
      </c>
      <c r="Q9" s="15" t="str">
        <f>HYPERLINK(("https://prozorro.gov.ua/tender/"&amp;S9))</f>
        <v>https://prozorro.gov.ua/tender/UA-2021-11-30-010717-c</v>
      </c>
      <c r="R9" s="29">
        <v>44530</v>
      </c>
      <c r="S9" s="28" t="s">
        <v>117</v>
      </c>
      <c r="T9" s="61">
        <f>W9/1000</f>
        <v>222.6</v>
      </c>
      <c r="U9" s="23">
        <v>7200</v>
      </c>
      <c r="V9" s="41">
        <f>W9/1000</f>
        <v>222.6</v>
      </c>
      <c r="W9" s="41">
        <f>X9/1.2</f>
        <v>222600</v>
      </c>
      <c r="X9" s="31">
        <v>267120</v>
      </c>
      <c r="Y9" s="85" t="s">
        <v>198</v>
      </c>
      <c r="Z9" s="11"/>
      <c r="AA9" s="12"/>
    </row>
    <row r="10" spans="1:27" s="2" customFormat="1" ht="90.75" customHeight="1" thickBot="1">
      <c r="A10" s="16">
        <v>2</v>
      </c>
      <c r="B10" s="11" t="s">
        <v>261</v>
      </c>
      <c r="C10" s="124" t="s">
        <v>25</v>
      </c>
      <c r="D10" s="11" t="str">
        <f aca="true" t="shared" si="0" ref="D10:D73">Q10</f>
        <v>https://prozorro.gov.ua/tender/UA-2021-12-24-008718-c</v>
      </c>
      <c r="E10" s="98" t="s">
        <v>279</v>
      </c>
      <c r="F10" s="99" t="s">
        <v>280</v>
      </c>
      <c r="G10" s="33" t="s">
        <v>56</v>
      </c>
      <c r="H10" s="11">
        <f aca="true" t="shared" si="1" ref="H10:H73">K10/1000</f>
        <v>1646.417125</v>
      </c>
      <c r="I10" s="49">
        <v>1632</v>
      </c>
      <c r="J10" s="26">
        <f aca="true" t="shared" si="2" ref="J10:J73">K10/1000</f>
        <v>1646.417125</v>
      </c>
      <c r="K10" s="26">
        <f aca="true" t="shared" si="3" ref="K10:K73">L10/1.2</f>
        <v>1646417.125</v>
      </c>
      <c r="L10" s="25">
        <v>1975700.55</v>
      </c>
      <c r="M10" s="11">
        <f aca="true" t="shared" si="4" ref="M10:M73">K10/1000</f>
        <v>1646.417125</v>
      </c>
      <c r="N10" s="49">
        <v>1632</v>
      </c>
      <c r="O10" s="25">
        <f aca="true" t="shared" si="5" ref="O10:O73">K10/1000</f>
        <v>1646.417125</v>
      </c>
      <c r="P10" s="25">
        <v>39862.64</v>
      </c>
      <c r="Q10" s="15" t="str">
        <f aca="true" t="shared" si="6" ref="Q10:Q73">HYPERLINK(("https://prozorro.gov.ua/tender/"&amp;S10))</f>
        <v>https://prozorro.gov.ua/tender/UA-2021-12-24-008718-c</v>
      </c>
      <c r="R10" s="29">
        <v>44554</v>
      </c>
      <c r="S10" s="27" t="s">
        <v>118</v>
      </c>
      <c r="T10" s="61">
        <f aca="true" t="shared" si="7" ref="T10:T73">W10/1000</f>
        <v>1564.51</v>
      </c>
      <c r="U10" s="49">
        <v>1632</v>
      </c>
      <c r="V10" s="41">
        <f aca="true" t="shared" si="8" ref="V10:V73">W10/1000</f>
        <v>1564.51</v>
      </c>
      <c r="W10" s="41">
        <f aca="true" t="shared" si="9" ref="W10:W73">X10/1.2</f>
        <v>1564510</v>
      </c>
      <c r="X10" s="30">
        <v>1877412</v>
      </c>
      <c r="Y10" s="86" t="s">
        <v>263</v>
      </c>
      <c r="Z10" s="38"/>
      <c r="AA10" s="12"/>
    </row>
    <row r="11" spans="1:27" s="2" customFormat="1" ht="95.25" customHeight="1" thickBot="1">
      <c r="A11" s="16">
        <v>3</v>
      </c>
      <c r="B11" s="11" t="s">
        <v>261</v>
      </c>
      <c r="C11" s="124" t="s">
        <v>35</v>
      </c>
      <c r="D11" s="11" t="str">
        <f t="shared" si="0"/>
        <v>https://prozorro.gov.ua/tender/UA-2021-12-29-002944-c</v>
      </c>
      <c r="E11" s="81" t="s">
        <v>258</v>
      </c>
      <c r="F11" s="80" t="s">
        <v>257</v>
      </c>
      <c r="G11" s="33" t="s">
        <v>28</v>
      </c>
      <c r="H11" s="11">
        <f t="shared" si="1"/>
        <v>33.764275000000005</v>
      </c>
      <c r="I11" s="32">
        <v>5</v>
      </c>
      <c r="J11" s="26">
        <f t="shared" si="2"/>
        <v>33.764275000000005</v>
      </c>
      <c r="K11" s="26">
        <f t="shared" si="3"/>
        <v>33764.275</v>
      </c>
      <c r="L11" s="25">
        <v>40517.13</v>
      </c>
      <c r="M11" s="11">
        <f t="shared" si="4"/>
        <v>33.764275000000005</v>
      </c>
      <c r="N11" s="32">
        <v>5</v>
      </c>
      <c r="O11" s="25">
        <f t="shared" si="5"/>
        <v>33.764275000000005</v>
      </c>
      <c r="P11" s="25">
        <v>23922.03</v>
      </c>
      <c r="Q11" s="15" t="str">
        <f t="shared" si="6"/>
        <v>https://prozorro.gov.ua/tender/UA-2021-12-29-002944-c</v>
      </c>
      <c r="R11" s="29">
        <v>44559</v>
      </c>
      <c r="S11" s="27" t="s">
        <v>119</v>
      </c>
      <c r="T11" s="89" t="s">
        <v>288</v>
      </c>
      <c r="U11" s="32">
        <v>5</v>
      </c>
      <c r="V11" s="89" t="s">
        <v>288</v>
      </c>
      <c r="W11" s="89" t="s">
        <v>288</v>
      </c>
      <c r="X11" s="89" t="s">
        <v>288</v>
      </c>
      <c r="Y11" s="89" t="s">
        <v>288</v>
      </c>
      <c r="Z11" s="38" t="s">
        <v>33</v>
      </c>
      <c r="AA11" s="12"/>
    </row>
    <row r="12" spans="1:27" s="2" customFormat="1" ht="47.25" customHeight="1" thickBot="1">
      <c r="A12" s="16">
        <v>4</v>
      </c>
      <c r="B12" s="11" t="s">
        <v>262</v>
      </c>
      <c r="C12" s="124" t="s">
        <v>36</v>
      </c>
      <c r="D12" s="11" t="str">
        <f t="shared" si="0"/>
        <v>https://prozorro.gov.ua/tender/UA-2022-01-24-016821-b</v>
      </c>
      <c r="E12" s="81" t="s">
        <v>258</v>
      </c>
      <c r="F12" s="80" t="s">
        <v>257</v>
      </c>
      <c r="G12" s="33" t="s">
        <v>29</v>
      </c>
      <c r="H12" s="11">
        <f t="shared" si="1"/>
        <v>10.36125</v>
      </c>
      <c r="I12" s="32">
        <v>1</v>
      </c>
      <c r="J12" s="26">
        <f t="shared" si="2"/>
        <v>10.36125</v>
      </c>
      <c r="K12" s="26">
        <f t="shared" si="3"/>
        <v>10361.25</v>
      </c>
      <c r="L12" s="25">
        <v>12433.5</v>
      </c>
      <c r="M12" s="11">
        <f t="shared" si="4"/>
        <v>10.36125</v>
      </c>
      <c r="N12" s="32">
        <v>1</v>
      </c>
      <c r="O12" s="25">
        <f t="shared" si="5"/>
        <v>10.36125</v>
      </c>
      <c r="P12" s="25">
        <v>40080</v>
      </c>
      <c r="Q12" s="15" t="str">
        <f t="shared" si="6"/>
        <v>https://prozorro.gov.ua/tender/UA-2022-01-24-016821-b</v>
      </c>
      <c r="R12" s="29">
        <v>44585</v>
      </c>
      <c r="S12" s="27" t="s">
        <v>120</v>
      </c>
      <c r="T12" s="89" t="s">
        <v>288</v>
      </c>
      <c r="U12" s="32">
        <v>1</v>
      </c>
      <c r="V12" s="89" t="s">
        <v>288</v>
      </c>
      <c r="W12" s="89" t="s">
        <v>288</v>
      </c>
      <c r="X12" s="89" t="s">
        <v>288</v>
      </c>
      <c r="Y12" s="89" t="s">
        <v>288</v>
      </c>
      <c r="Z12" s="38" t="s">
        <v>33</v>
      </c>
      <c r="AA12" s="12"/>
    </row>
    <row r="13" spans="1:27" s="2" customFormat="1" ht="30" customHeight="1" thickBot="1">
      <c r="A13" s="16">
        <v>5</v>
      </c>
      <c r="B13" s="11" t="s">
        <v>261</v>
      </c>
      <c r="C13" s="124" t="s">
        <v>66</v>
      </c>
      <c r="D13" s="11" t="str">
        <f t="shared" si="0"/>
        <v>https://prozorro.gov.ua/tender/UA-2022-01-25-017983-b</v>
      </c>
      <c r="E13" s="81" t="s">
        <v>258</v>
      </c>
      <c r="F13" s="80" t="s">
        <v>257</v>
      </c>
      <c r="G13" s="33" t="s">
        <v>56</v>
      </c>
      <c r="H13" s="11">
        <f t="shared" si="1"/>
        <v>1.59</v>
      </c>
      <c r="I13" s="49">
        <v>1</v>
      </c>
      <c r="J13" s="26">
        <f t="shared" si="2"/>
        <v>1.59</v>
      </c>
      <c r="K13" s="26">
        <f t="shared" si="3"/>
        <v>1590</v>
      </c>
      <c r="L13" s="25">
        <v>1908</v>
      </c>
      <c r="M13" s="11">
        <f t="shared" si="4"/>
        <v>1.59</v>
      </c>
      <c r="N13" s="49">
        <v>1</v>
      </c>
      <c r="O13" s="25">
        <f t="shared" si="5"/>
        <v>1.59</v>
      </c>
      <c r="P13" s="25">
        <v>26032.05</v>
      </c>
      <c r="Q13" s="15" t="str">
        <f t="shared" si="6"/>
        <v>https://prozorro.gov.ua/tender/UA-2022-01-25-017983-b</v>
      </c>
      <c r="R13" s="29">
        <v>44586</v>
      </c>
      <c r="S13" s="27" t="s">
        <v>121</v>
      </c>
      <c r="T13" s="61">
        <f t="shared" si="7"/>
        <v>1.59</v>
      </c>
      <c r="U13" s="49">
        <v>1</v>
      </c>
      <c r="V13" s="41">
        <f t="shared" si="8"/>
        <v>1.59</v>
      </c>
      <c r="W13" s="41">
        <f t="shared" si="9"/>
        <v>1590</v>
      </c>
      <c r="X13" s="30">
        <v>1908</v>
      </c>
      <c r="Y13" s="85" t="s">
        <v>199</v>
      </c>
      <c r="Z13" s="11"/>
      <c r="AA13" s="12"/>
    </row>
    <row r="14" spans="1:27" s="2" customFormat="1" ht="48" customHeight="1" thickBot="1">
      <c r="A14" s="16">
        <v>6</v>
      </c>
      <c r="B14" s="11" t="s">
        <v>261</v>
      </c>
      <c r="C14" s="124" t="s">
        <v>38</v>
      </c>
      <c r="D14" s="11" t="str">
        <f t="shared" si="0"/>
        <v>https://prozorro.gov.ua/tender/UA-2022-02-10-014115-b</v>
      </c>
      <c r="E14" s="81" t="s">
        <v>258</v>
      </c>
      <c r="F14" s="80" t="s">
        <v>257</v>
      </c>
      <c r="G14" s="33" t="s">
        <v>56</v>
      </c>
      <c r="H14" s="11">
        <f t="shared" si="1"/>
        <v>168.37341666666669</v>
      </c>
      <c r="I14" s="49">
        <v>243</v>
      </c>
      <c r="J14" s="26">
        <f t="shared" si="2"/>
        <v>168.37341666666669</v>
      </c>
      <c r="K14" s="26">
        <f t="shared" si="3"/>
        <v>168373.4166666667</v>
      </c>
      <c r="L14" s="25">
        <v>202048.1</v>
      </c>
      <c r="M14" s="11">
        <f t="shared" si="4"/>
        <v>168.37341666666669</v>
      </c>
      <c r="N14" s="49">
        <v>243</v>
      </c>
      <c r="O14" s="25">
        <f t="shared" si="5"/>
        <v>168.37341666666669</v>
      </c>
      <c r="P14" s="25">
        <v>209120.18</v>
      </c>
      <c r="Q14" s="15" t="str">
        <f t="shared" si="6"/>
        <v>https://prozorro.gov.ua/tender/UA-2022-02-10-014115-b</v>
      </c>
      <c r="R14" s="29">
        <v>44602</v>
      </c>
      <c r="S14" s="27" t="s">
        <v>122</v>
      </c>
      <c r="T14" s="61">
        <f t="shared" si="7"/>
        <v>161.55</v>
      </c>
      <c r="U14" s="49">
        <v>243</v>
      </c>
      <c r="V14" s="41">
        <f t="shared" si="8"/>
        <v>161.55</v>
      </c>
      <c r="W14" s="41">
        <f t="shared" si="9"/>
        <v>161550</v>
      </c>
      <c r="X14" s="30">
        <v>193860</v>
      </c>
      <c r="Y14" s="85" t="s">
        <v>200</v>
      </c>
      <c r="Z14" s="38"/>
      <c r="AA14" s="12"/>
    </row>
    <row r="15" spans="1:27" s="2" customFormat="1" ht="30" customHeight="1" thickBot="1">
      <c r="A15" s="16">
        <v>7</v>
      </c>
      <c r="B15" s="11" t="s">
        <v>262</v>
      </c>
      <c r="C15" s="124" t="s">
        <v>37</v>
      </c>
      <c r="D15" s="11" t="str">
        <f t="shared" si="0"/>
        <v>https://prozorro.gov.ua/tender/UA-2022-02-10-014131-b</v>
      </c>
      <c r="E15" s="81" t="s">
        <v>258</v>
      </c>
      <c r="F15" s="80" t="s">
        <v>257</v>
      </c>
      <c r="G15" s="33" t="s">
        <v>29</v>
      </c>
      <c r="H15" s="11">
        <f t="shared" si="1"/>
        <v>43.38675</v>
      </c>
      <c r="I15" s="49">
        <v>1</v>
      </c>
      <c r="J15" s="26">
        <f t="shared" si="2"/>
        <v>43.38675</v>
      </c>
      <c r="K15" s="26">
        <f t="shared" si="3"/>
        <v>43386.75</v>
      </c>
      <c r="L15" s="25">
        <v>52064.1</v>
      </c>
      <c r="M15" s="11">
        <f t="shared" si="4"/>
        <v>43.38675</v>
      </c>
      <c r="N15" s="49">
        <v>1</v>
      </c>
      <c r="O15" s="25">
        <f t="shared" si="5"/>
        <v>43.38675</v>
      </c>
      <c r="P15" s="25">
        <v>2880</v>
      </c>
      <c r="Q15" s="15" t="str">
        <f t="shared" si="6"/>
        <v>https://prozorro.gov.ua/tender/UA-2022-02-10-014131-b</v>
      </c>
      <c r="R15" s="29">
        <v>44602</v>
      </c>
      <c r="S15" s="27" t="s">
        <v>123</v>
      </c>
      <c r="T15" s="61">
        <f t="shared" si="7"/>
        <v>19.83</v>
      </c>
      <c r="U15" s="49">
        <v>1</v>
      </c>
      <c r="V15" s="41">
        <f t="shared" si="8"/>
        <v>19.83</v>
      </c>
      <c r="W15" s="41">
        <f t="shared" si="9"/>
        <v>19830</v>
      </c>
      <c r="X15" s="30">
        <v>23796</v>
      </c>
      <c r="Y15" s="85" t="s">
        <v>201</v>
      </c>
      <c r="Z15" s="11"/>
      <c r="AA15" s="12"/>
    </row>
    <row r="16" spans="1:27" s="2" customFormat="1" ht="30" customHeight="1" thickBot="1">
      <c r="A16" s="16">
        <v>8</v>
      </c>
      <c r="B16" s="11" t="s">
        <v>262</v>
      </c>
      <c r="C16" s="124" t="s">
        <v>67</v>
      </c>
      <c r="D16" s="11" t="str">
        <f t="shared" si="0"/>
        <v>https://prozorro.gov.ua/tender/UA-2022-02-14-011601-b</v>
      </c>
      <c r="E16" s="81" t="s">
        <v>258</v>
      </c>
      <c r="F16" s="80" t="s">
        <v>257</v>
      </c>
      <c r="G16" s="33" t="s">
        <v>29</v>
      </c>
      <c r="H16" s="11">
        <f t="shared" si="1"/>
        <v>19.102775</v>
      </c>
      <c r="I16" s="49">
        <v>1</v>
      </c>
      <c r="J16" s="26">
        <f t="shared" si="2"/>
        <v>19.102775</v>
      </c>
      <c r="K16" s="26">
        <f t="shared" si="3"/>
        <v>19102.775</v>
      </c>
      <c r="L16" s="25">
        <v>22923.33</v>
      </c>
      <c r="M16" s="11">
        <f t="shared" si="4"/>
        <v>19.102775</v>
      </c>
      <c r="N16" s="49">
        <v>1</v>
      </c>
      <c r="O16" s="25">
        <f t="shared" si="5"/>
        <v>19.102775</v>
      </c>
      <c r="P16" s="25">
        <v>2000</v>
      </c>
      <c r="Q16" s="15" t="str">
        <f t="shared" si="6"/>
        <v>https://prozorro.gov.ua/tender/UA-2022-02-14-011601-b</v>
      </c>
      <c r="R16" s="29">
        <v>44606</v>
      </c>
      <c r="S16" s="27" t="s">
        <v>124</v>
      </c>
      <c r="T16" s="61">
        <f t="shared" si="7"/>
        <v>8.19</v>
      </c>
      <c r="U16" s="49">
        <v>1</v>
      </c>
      <c r="V16" s="41">
        <f t="shared" si="8"/>
        <v>8.19</v>
      </c>
      <c r="W16" s="41">
        <f t="shared" si="9"/>
        <v>8190</v>
      </c>
      <c r="X16" s="30">
        <v>9828</v>
      </c>
      <c r="Y16" s="85" t="s">
        <v>200</v>
      </c>
      <c r="Z16" s="11"/>
      <c r="AA16" s="12"/>
    </row>
    <row r="17" spans="1:27" s="2" customFormat="1" ht="30" customHeight="1">
      <c r="A17" s="16">
        <v>9</v>
      </c>
      <c r="B17" s="11" t="s">
        <v>261</v>
      </c>
      <c r="C17" s="124" t="s">
        <v>27</v>
      </c>
      <c r="D17" s="11" t="str">
        <f t="shared" si="0"/>
        <v>https://prozorro.gov.ua/tender/UA-2022-03-29-001393-b</v>
      </c>
      <c r="E17" s="81" t="s">
        <v>258</v>
      </c>
      <c r="F17" s="80" t="s">
        <v>257</v>
      </c>
      <c r="G17" s="33" t="s">
        <v>56</v>
      </c>
      <c r="H17" s="11">
        <f t="shared" si="1"/>
        <v>10.820833333333335</v>
      </c>
      <c r="I17" s="49">
        <v>1075</v>
      </c>
      <c r="J17" s="26">
        <f t="shared" si="2"/>
        <v>10.820833333333335</v>
      </c>
      <c r="K17" s="26">
        <f t="shared" si="3"/>
        <v>10820.833333333334</v>
      </c>
      <c r="L17" s="25">
        <v>12985</v>
      </c>
      <c r="M17" s="11">
        <f t="shared" si="4"/>
        <v>10.820833333333335</v>
      </c>
      <c r="N17" s="49">
        <v>1075</v>
      </c>
      <c r="O17" s="25">
        <f t="shared" si="5"/>
        <v>10.820833333333335</v>
      </c>
      <c r="P17" s="25">
        <v>4009.8</v>
      </c>
      <c r="Q17" s="15" t="str">
        <f t="shared" si="6"/>
        <v>https://prozorro.gov.ua/tender/UA-2022-03-29-001393-b</v>
      </c>
      <c r="R17" s="29">
        <v>44649</v>
      </c>
      <c r="S17" s="27" t="s">
        <v>125</v>
      </c>
      <c r="T17" s="61">
        <f t="shared" si="7"/>
        <v>10.820833333333335</v>
      </c>
      <c r="U17" s="49">
        <v>1075</v>
      </c>
      <c r="V17" s="41">
        <f t="shared" si="8"/>
        <v>10.820833333333335</v>
      </c>
      <c r="W17" s="41">
        <f t="shared" si="9"/>
        <v>10820.833333333334</v>
      </c>
      <c r="X17" s="31">
        <v>12985</v>
      </c>
      <c r="Y17" s="85" t="s">
        <v>202</v>
      </c>
      <c r="Z17" s="11"/>
      <c r="AA17" s="12"/>
    </row>
    <row r="18" spans="1:27" s="2" customFormat="1" ht="60.75" customHeight="1" thickBot="1">
      <c r="A18" s="16">
        <v>10</v>
      </c>
      <c r="B18" s="11" t="s">
        <v>262</v>
      </c>
      <c r="C18" s="124" t="s">
        <v>39</v>
      </c>
      <c r="D18" s="11" t="str">
        <f t="shared" si="0"/>
        <v>Публікація договору в системі не перелбачено</v>
      </c>
      <c r="E18" s="81" t="s">
        <v>258</v>
      </c>
      <c r="F18" s="80" t="s">
        <v>257</v>
      </c>
      <c r="G18" s="33" t="s">
        <v>58</v>
      </c>
      <c r="H18" s="11">
        <f t="shared" si="1"/>
        <v>1.46</v>
      </c>
      <c r="I18" s="49">
        <v>2</v>
      </c>
      <c r="J18" s="26">
        <f t="shared" si="2"/>
        <v>1.46</v>
      </c>
      <c r="K18" s="26">
        <f t="shared" si="3"/>
        <v>1460</v>
      </c>
      <c r="L18" s="25">
        <v>1752</v>
      </c>
      <c r="M18" s="11">
        <f t="shared" si="4"/>
        <v>1.46</v>
      </c>
      <c r="N18" s="49">
        <v>2</v>
      </c>
      <c r="O18" s="25">
        <f t="shared" si="5"/>
        <v>1.46</v>
      </c>
      <c r="P18" s="25">
        <v>5421</v>
      </c>
      <c r="Q18" s="27" t="s">
        <v>64</v>
      </c>
      <c r="R18" s="29">
        <v>44658</v>
      </c>
      <c r="S18" s="27" t="s">
        <v>126</v>
      </c>
      <c r="T18" s="61">
        <f t="shared" si="7"/>
        <v>1.46</v>
      </c>
      <c r="U18" s="49">
        <v>2</v>
      </c>
      <c r="V18" s="41">
        <f t="shared" si="8"/>
        <v>1.46</v>
      </c>
      <c r="W18" s="41">
        <f t="shared" si="9"/>
        <v>1460</v>
      </c>
      <c r="X18" s="31">
        <v>1752</v>
      </c>
      <c r="Y18" s="85" t="s">
        <v>203</v>
      </c>
      <c r="Z18" s="11"/>
      <c r="AA18" s="12"/>
    </row>
    <row r="19" spans="1:27" s="2" customFormat="1" ht="48" customHeight="1" thickBot="1">
      <c r="A19" s="16">
        <v>11</v>
      </c>
      <c r="B19" s="11" t="s">
        <v>262</v>
      </c>
      <c r="C19" s="124" t="s">
        <v>24</v>
      </c>
      <c r="D19" s="11" t="str">
        <f t="shared" si="0"/>
        <v>https://prozorro.gov.ua/tender/UA-2022-04-15-000926-b</v>
      </c>
      <c r="E19" s="81" t="s">
        <v>258</v>
      </c>
      <c r="F19" s="80" t="s">
        <v>257</v>
      </c>
      <c r="G19" s="33" t="s">
        <v>29</v>
      </c>
      <c r="H19" s="11">
        <f t="shared" si="1"/>
        <v>24.5</v>
      </c>
      <c r="I19" s="33">
        <v>6</v>
      </c>
      <c r="J19" s="26">
        <f t="shared" si="2"/>
        <v>24.5</v>
      </c>
      <c r="K19" s="26">
        <f t="shared" si="3"/>
        <v>24500</v>
      </c>
      <c r="L19" s="25">
        <v>29400</v>
      </c>
      <c r="M19" s="11">
        <f t="shared" si="4"/>
        <v>24.5</v>
      </c>
      <c r="N19" s="33">
        <v>6</v>
      </c>
      <c r="O19" s="25">
        <f t="shared" si="5"/>
        <v>24.5</v>
      </c>
      <c r="P19" s="25">
        <v>1100</v>
      </c>
      <c r="Q19" s="15" t="str">
        <f t="shared" si="6"/>
        <v>https://prozorro.gov.ua/tender/UA-2022-04-15-000926-b</v>
      </c>
      <c r="R19" s="29">
        <v>44665</v>
      </c>
      <c r="S19" s="27" t="s">
        <v>127</v>
      </c>
      <c r="T19" s="61">
        <f t="shared" si="7"/>
        <v>24.5</v>
      </c>
      <c r="U19" s="33">
        <v>6</v>
      </c>
      <c r="V19" s="41">
        <f t="shared" si="8"/>
        <v>24.5</v>
      </c>
      <c r="W19" s="41">
        <f t="shared" si="9"/>
        <v>24500</v>
      </c>
      <c r="X19" s="31">
        <v>29400</v>
      </c>
      <c r="Y19" s="87" t="s">
        <v>204</v>
      </c>
      <c r="Z19" s="11"/>
      <c r="AA19" s="12"/>
    </row>
    <row r="20" spans="1:27" s="2" customFormat="1" ht="30" customHeight="1" thickBot="1">
      <c r="A20" s="16">
        <v>12</v>
      </c>
      <c r="B20" s="11" t="s">
        <v>262</v>
      </c>
      <c r="C20" s="124" t="s">
        <v>40</v>
      </c>
      <c r="D20" s="11" t="str">
        <f t="shared" si="0"/>
        <v>https://prozorro.gov.ua/tender/UA-2022-04-20-001533-a</v>
      </c>
      <c r="E20" s="81" t="s">
        <v>258</v>
      </c>
      <c r="F20" s="80" t="s">
        <v>257</v>
      </c>
      <c r="G20" s="33" t="s">
        <v>29</v>
      </c>
      <c r="H20" s="11">
        <f t="shared" si="1"/>
        <v>28.75</v>
      </c>
      <c r="I20" s="33">
        <v>1</v>
      </c>
      <c r="J20" s="26">
        <f t="shared" si="2"/>
        <v>28.75</v>
      </c>
      <c r="K20" s="26">
        <f t="shared" si="3"/>
        <v>28750</v>
      </c>
      <c r="L20" s="25">
        <v>34500</v>
      </c>
      <c r="M20" s="11">
        <f t="shared" si="4"/>
        <v>28.75</v>
      </c>
      <c r="N20" s="33">
        <v>1</v>
      </c>
      <c r="O20" s="25">
        <f t="shared" si="5"/>
        <v>28.75</v>
      </c>
      <c r="P20" s="25">
        <v>48080.11</v>
      </c>
      <c r="Q20" s="15" t="str">
        <f t="shared" si="6"/>
        <v>https://prozorro.gov.ua/tender/UA-2022-04-20-001533-a</v>
      </c>
      <c r="R20" s="29">
        <v>44671</v>
      </c>
      <c r="S20" s="27" t="s">
        <v>128</v>
      </c>
      <c r="T20" s="61">
        <f t="shared" si="7"/>
        <v>28.75</v>
      </c>
      <c r="U20" s="33">
        <v>1</v>
      </c>
      <c r="V20" s="41">
        <f t="shared" si="8"/>
        <v>28.75</v>
      </c>
      <c r="W20" s="41">
        <f t="shared" si="9"/>
        <v>28750</v>
      </c>
      <c r="X20" s="31">
        <v>34500</v>
      </c>
      <c r="Y20" s="87" t="s">
        <v>205</v>
      </c>
      <c r="Z20" s="11"/>
      <c r="AA20" s="12"/>
    </row>
    <row r="21" spans="1:27" s="2" customFormat="1" ht="30" customHeight="1" thickBot="1">
      <c r="A21" s="16">
        <v>13</v>
      </c>
      <c r="B21" s="11" t="s">
        <v>262</v>
      </c>
      <c r="C21" s="124" t="s">
        <v>41</v>
      </c>
      <c r="D21" s="11" t="str">
        <f t="shared" si="0"/>
        <v>https://prozorro.gov.ua/tender/UA-2022-05-03-001989-a</v>
      </c>
      <c r="E21" s="81" t="s">
        <v>258</v>
      </c>
      <c r="F21" s="80" t="s">
        <v>257</v>
      </c>
      <c r="G21" s="33" t="s">
        <v>29</v>
      </c>
      <c r="H21" s="11">
        <f t="shared" si="1"/>
        <v>14.375</v>
      </c>
      <c r="I21" s="33">
        <v>1</v>
      </c>
      <c r="J21" s="26">
        <f t="shared" si="2"/>
        <v>14.375</v>
      </c>
      <c r="K21" s="26">
        <f t="shared" si="3"/>
        <v>14375</v>
      </c>
      <c r="L21" s="25">
        <v>17250</v>
      </c>
      <c r="M21" s="11">
        <f t="shared" si="4"/>
        <v>14.375</v>
      </c>
      <c r="N21" s="33">
        <v>1</v>
      </c>
      <c r="O21" s="25">
        <f t="shared" si="5"/>
        <v>14.375</v>
      </c>
      <c r="P21" s="25">
        <v>29678.4</v>
      </c>
      <c r="Q21" s="15" t="str">
        <f t="shared" si="6"/>
        <v>https://prozorro.gov.ua/tender/UA-2022-05-03-001989-a</v>
      </c>
      <c r="R21" s="29">
        <v>44684</v>
      </c>
      <c r="S21" s="27" t="s">
        <v>129</v>
      </c>
      <c r="T21" s="61">
        <f t="shared" si="7"/>
        <v>14.375</v>
      </c>
      <c r="U21" s="33">
        <v>1</v>
      </c>
      <c r="V21" s="41">
        <f t="shared" si="8"/>
        <v>14.375</v>
      </c>
      <c r="W21" s="41">
        <f t="shared" si="9"/>
        <v>14375</v>
      </c>
      <c r="X21" s="31">
        <v>17250</v>
      </c>
      <c r="Y21" s="85" t="s">
        <v>205</v>
      </c>
      <c r="Z21" s="11"/>
      <c r="AA21" s="12"/>
    </row>
    <row r="22" spans="1:27" s="2" customFormat="1" ht="30" customHeight="1" thickBot="1">
      <c r="A22" s="16">
        <v>14</v>
      </c>
      <c r="B22" s="11" t="s">
        <v>262</v>
      </c>
      <c r="C22" s="124" t="s">
        <v>68</v>
      </c>
      <c r="D22" s="11" t="str">
        <f t="shared" si="0"/>
        <v>https://prozorro.gov.ua/tender/</v>
      </c>
      <c r="E22" s="81" t="s">
        <v>258</v>
      </c>
      <c r="F22" s="80" t="s">
        <v>257</v>
      </c>
      <c r="G22" s="33" t="s">
        <v>57</v>
      </c>
      <c r="H22" s="11">
        <f t="shared" si="1"/>
        <v>2.5</v>
      </c>
      <c r="I22" s="33">
        <v>1</v>
      </c>
      <c r="J22" s="26">
        <f t="shared" si="2"/>
        <v>2.5</v>
      </c>
      <c r="K22" s="26">
        <f t="shared" si="3"/>
        <v>2500</v>
      </c>
      <c r="L22" s="25">
        <v>3000</v>
      </c>
      <c r="M22" s="11">
        <f t="shared" si="4"/>
        <v>2.5</v>
      </c>
      <c r="N22" s="33">
        <v>1</v>
      </c>
      <c r="O22" s="25">
        <f t="shared" si="5"/>
        <v>2.5</v>
      </c>
      <c r="P22" s="25">
        <v>69660</v>
      </c>
      <c r="Q22" s="15" t="str">
        <f t="shared" si="6"/>
        <v>https://prozorro.gov.ua/tender/</v>
      </c>
      <c r="R22" s="29">
        <v>44690</v>
      </c>
      <c r="S22" s="27"/>
      <c r="T22" s="61">
        <f t="shared" si="7"/>
        <v>2.5</v>
      </c>
      <c r="U22" s="33">
        <v>1</v>
      </c>
      <c r="V22" s="41">
        <f t="shared" si="8"/>
        <v>2.5</v>
      </c>
      <c r="W22" s="41">
        <f t="shared" si="9"/>
        <v>2500</v>
      </c>
      <c r="X22" s="31">
        <v>3000</v>
      </c>
      <c r="Y22" s="85" t="s">
        <v>206</v>
      </c>
      <c r="Z22" s="11"/>
      <c r="AA22" s="12"/>
    </row>
    <row r="23" spans="1:27" s="2" customFormat="1" ht="30" customHeight="1" thickBot="1">
      <c r="A23" s="16">
        <v>15</v>
      </c>
      <c r="B23" s="11" t="s">
        <v>261</v>
      </c>
      <c r="C23" s="124" t="s">
        <v>38</v>
      </c>
      <c r="D23" s="11" t="str">
        <f t="shared" si="0"/>
        <v>https://prozorro.gov.ua/tender/</v>
      </c>
      <c r="E23" s="81" t="s">
        <v>258</v>
      </c>
      <c r="F23" s="80" t="s">
        <v>257</v>
      </c>
      <c r="G23" s="23" t="s">
        <v>56</v>
      </c>
      <c r="H23" s="11">
        <f t="shared" si="1"/>
        <v>35.1</v>
      </c>
      <c r="I23" s="23">
        <v>48</v>
      </c>
      <c r="J23" s="26">
        <f t="shared" si="2"/>
        <v>35.1</v>
      </c>
      <c r="K23" s="26">
        <f t="shared" si="3"/>
        <v>35100</v>
      </c>
      <c r="L23" s="26">
        <v>42120</v>
      </c>
      <c r="M23" s="11">
        <f t="shared" si="4"/>
        <v>35.1</v>
      </c>
      <c r="N23" s="23">
        <v>48</v>
      </c>
      <c r="O23" s="25">
        <f t="shared" si="5"/>
        <v>35.1</v>
      </c>
      <c r="P23" s="25">
        <v>49680</v>
      </c>
      <c r="Q23" s="15" t="str">
        <f t="shared" si="6"/>
        <v>https://prozorro.gov.ua/tender/</v>
      </c>
      <c r="R23" s="29" t="s">
        <v>259</v>
      </c>
      <c r="S23" s="28"/>
      <c r="T23" s="61">
        <f t="shared" si="7"/>
        <v>35.1</v>
      </c>
      <c r="U23" s="23">
        <v>48</v>
      </c>
      <c r="V23" s="41">
        <f t="shared" si="8"/>
        <v>35.1</v>
      </c>
      <c r="W23" s="41">
        <f t="shared" si="9"/>
        <v>35100</v>
      </c>
      <c r="X23" s="31">
        <v>42120</v>
      </c>
      <c r="Y23" s="85" t="s">
        <v>207</v>
      </c>
      <c r="Z23" s="11"/>
      <c r="AA23" s="12"/>
    </row>
    <row r="24" spans="1:27" s="2" customFormat="1" ht="30" customHeight="1" thickBot="1">
      <c r="A24" s="16">
        <v>16</v>
      </c>
      <c r="B24" s="11" t="s">
        <v>262</v>
      </c>
      <c r="C24" s="124" t="s">
        <v>42</v>
      </c>
      <c r="D24" s="11" t="str">
        <f t="shared" si="0"/>
        <v>https://prozorro.gov.ua/tender/</v>
      </c>
      <c r="E24" s="81" t="s">
        <v>258</v>
      </c>
      <c r="F24" s="80" t="s">
        <v>257</v>
      </c>
      <c r="G24" s="23" t="s">
        <v>60</v>
      </c>
      <c r="H24" s="11">
        <f t="shared" si="1"/>
        <v>1946.034</v>
      </c>
      <c r="I24" s="23">
        <v>1</v>
      </c>
      <c r="J24" s="26">
        <f t="shared" si="2"/>
        <v>1946.034</v>
      </c>
      <c r="K24" s="26">
        <f t="shared" si="3"/>
        <v>1946034</v>
      </c>
      <c r="L24" s="26">
        <v>2335240.8</v>
      </c>
      <c r="M24" s="11">
        <f t="shared" si="4"/>
        <v>1946.034</v>
      </c>
      <c r="N24" s="23">
        <v>1</v>
      </c>
      <c r="O24" s="25">
        <f t="shared" si="5"/>
        <v>1946.034</v>
      </c>
      <c r="P24" s="25">
        <v>19536</v>
      </c>
      <c r="Q24" s="15" t="str">
        <f t="shared" si="6"/>
        <v>https://prozorro.gov.ua/tender/</v>
      </c>
      <c r="R24" s="29" t="s">
        <v>260</v>
      </c>
      <c r="S24" s="28"/>
      <c r="T24" s="61">
        <f t="shared" si="7"/>
        <v>1946.034</v>
      </c>
      <c r="U24" s="23">
        <v>1</v>
      </c>
      <c r="V24" s="41">
        <f t="shared" si="8"/>
        <v>1946.034</v>
      </c>
      <c r="W24" s="41">
        <f t="shared" si="9"/>
        <v>1946034</v>
      </c>
      <c r="X24" s="55">
        <v>2335240.8</v>
      </c>
      <c r="Y24" s="85" t="s">
        <v>208</v>
      </c>
      <c r="Z24" s="11"/>
      <c r="AA24" s="12"/>
    </row>
    <row r="25" spans="1:27" s="2" customFormat="1" ht="30" customHeight="1" thickBot="1">
      <c r="A25" s="16">
        <v>17</v>
      </c>
      <c r="B25" s="11" t="s">
        <v>262</v>
      </c>
      <c r="C25" s="124" t="s">
        <v>44</v>
      </c>
      <c r="D25" s="11" t="str">
        <f t="shared" si="0"/>
        <v>https://prozorro.gov.ua/tender/UA-2022-06-22-001240-a</v>
      </c>
      <c r="E25" s="81" t="s">
        <v>258</v>
      </c>
      <c r="F25" s="80" t="s">
        <v>257</v>
      </c>
      <c r="G25" s="23" t="s">
        <v>29</v>
      </c>
      <c r="H25" s="11">
        <f t="shared" si="1"/>
        <v>43.125</v>
      </c>
      <c r="I25" s="23">
        <v>1</v>
      </c>
      <c r="J25" s="26">
        <f t="shared" si="2"/>
        <v>43.125</v>
      </c>
      <c r="K25" s="26">
        <f t="shared" si="3"/>
        <v>43125</v>
      </c>
      <c r="L25" s="26">
        <v>51750</v>
      </c>
      <c r="M25" s="11">
        <f t="shared" si="4"/>
        <v>43.125</v>
      </c>
      <c r="N25" s="23">
        <v>1</v>
      </c>
      <c r="O25" s="25">
        <f t="shared" si="5"/>
        <v>43.125</v>
      </c>
      <c r="P25" s="25">
        <v>34500</v>
      </c>
      <c r="Q25" s="15" t="str">
        <f t="shared" si="6"/>
        <v>https://prozorro.gov.ua/tender/UA-2022-06-22-001240-a</v>
      </c>
      <c r="R25" s="29">
        <v>44733</v>
      </c>
      <c r="S25" s="28" t="s">
        <v>130</v>
      </c>
      <c r="T25" s="61">
        <f t="shared" si="7"/>
        <v>43.125</v>
      </c>
      <c r="U25" s="23">
        <v>1</v>
      </c>
      <c r="V25" s="41">
        <f t="shared" si="8"/>
        <v>43.125</v>
      </c>
      <c r="W25" s="41">
        <f t="shared" si="9"/>
        <v>43125</v>
      </c>
      <c r="X25" s="31">
        <v>51750</v>
      </c>
      <c r="Y25" s="85" t="s">
        <v>209</v>
      </c>
      <c r="Z25" s="11"/>
      <c r="AA25" s="12"/>
    </row>
    <row r="26" spans="1:27" s="2" customFormat="1" ht="30" customHeight="1" thickBot="1">
      <c r="A26" s="16">
        <v>18</v>
      </c>
      <c r="B26" s="11" t="s">
        <v>261</v>
      </c>
      <c r="C26" s="124" t="s">
        <v>69</v>
      </c>
      <c r="D26" s="11" t="str">
        <f t="shared" si="0"/>
        <v>https://prozorro.gov.ua/tender/</v>
      </c>
      <c r="E26" s="81" t="s">
        <v>258</v>
      </c>
      <c r="F26" s="80" t="s">
        <v>257</v>
      </c>
      <c r="G26" s="23" t="s">
        <v>28</v>
      </c>
      <c r="H26" s="11">
        <f t="shared" si="1"/>
        <v>10.473</v>
      </c>
      <c r="I26" s="23">
        <v>3</v>
      </c>
      <c r="J26" s="26">
        <f t="shared" si="2"/>
        <v>10.473</v>
      </c>
      <c r="K26" s="26">
        <f t="shared" si="3"/>
        <v>10473</v>
      </c>
      <c r="L26" s="53">
        <v>12567.6</v>
      </c>
      <c r="M26" s="11">
        <f t="shared" si="4"/>
        <v>10.473</v>
      </c>
      <c r="N26" s="23">
        <v>3</v>
      </c>
      <c r="O26" s="25">
        <f t="shared" si="5"/>
        <v>10.473</v>
      </c>
      <c r="P26" s="25">
        <v>91989.6</v>
      </c>
      <c r="Q26" s="15" t="str">
        <f t="shared" si="6"/>
        <v>https://prozorro.gov.ua/tender/</v>
      </c>
      <c r="R26" s="82">
        <v>44739</v>
      </c>
      <c r="S26" s="59"/>
      <c r="T26" s="61">
        <f t="shared" si="7"/>
        <v>10.473</v>
      </c>
      <c r="U26" s="23">
        <v>3</v>
      </c>
      <c r="V26" s="41">
        <f t="shared" si="8"/>
        <v>10.473</v>
      </c>
      <c r="W26" s="41">
        <f t="shared" si="9"/>
        <v>10473</v>
      </c>
      <c r="X26" s="55">
        <v>12567.6</v>
      </c>
      <c r="Y26" s="88" t="s">
        <v>210</v>
      </c>
      <c r="Z26" s="11"/>
      <c r="AA26" s="12"/>
    </row>
    <row r="27" spans="1:27" s="2" customFormat="1" ht="30" customHeight="1" thickBot="1">
      <c r="A27" s="16">
        <v>19</v>
      </c>
      <c r="B27" s="11" t="s">
        <v>262</v>
      </c>
      <c r="C27" s="124" t="s">
        <v>70</v>
      </c>
      <c r="D27" s="11" t="str">
        <f t="shared" si="0"/>
        <v>https://prozorro.gov.ua/tender/UA-2022-06-28-001053-a</v>
      </c>
      <c r="E27" s="81" t="s">
        <v>258</v>
      </c>
      <c r="F27" s="80" t="s">
        <v>257</v>
      </c>
      <c r="G27" s="23" t="s">
        <v>29</v>
      </c>
      <c r="H27" s="11">
        <f t="shared" si="1"/>
        <v>41.25</v>
      </c>
      <c r="I27" s="23">
        <v>1</v>
      </c>
      <c r="J27" s="26">
        <f t="shared" si="2"/>
        <v>41.25</v>
      </c>
      <c r="K27" s="26">
        <f t="shared" si="3"/>
        <v>41250</v>
      </c>
      <c r="L27" s="53">
        <v>49500</v>
      </c>
      <c r="M27" s="11">
        <f t="shared" si="4"/>
        <v>41.25</v>
      </c>
      <c r="N27" s="23">
        <v>1</v>
      </c>
      <c r="O27" s="25">
        <f t="shared" si="5"/>
        <v>41.25</v>
      </c>
      <c r="P27" s="25">
        <v>17250</v>
      </c>
      <c r="Q27" s="15" t="str">
        <f t="shared" si="6"/>
        <v>https://prozorro.gov.ua/tender/UA-2022-06-28-001053-a</v>
      </c>
      <c r="R27" s="82">
        <v>44740</v>
      </c>
      <c r="S27" s="59" t="s">
        <v>131</v>
      </c>
      <c r="T27" s="61">
        <f t="shared" si="7"/>
        <v>41.25</v>
      </c>
      <c r="U27" s="23">
        <v>1</v>
      </c>
      <c r="V27" s="41">
        <f t="shared" si="8"/>
        <v>41.25</v>
      </c>
      <c r="W27" s="41">
        <f t="shared" si="9"/>
        <v>41250</v>
      </c>
      <c r="X27" s="55">
        <v>49500</v>
      </c>
      <c r="Y27" s="88" t="s">
        <v>211</v>
      </c>
      <c r="Z27" s="11"/>
      <c r="AA27" s="12"/>
    </row>
    <row r="28" spans="1:27" s="2" customFormat="1" ht="30" customHeight="1" thickBot="1">
      <c r="A28" s="16">
        <v>20</v>
      </c>
      <c r="B28" s="11" t="s">
        <v>262</v>
      </c>
      <c r="C28" s="124" t="s">
        <v>71</v>
      </c>
      <c r="D28" s="11" t="str">
        <f t="shared" si="0"/>
        <v>https://prozorro.gov.ua/tender/UA-2022-06-28-001179-a</v>
      </c>
      <c r="E28" s="81" t="s">
        <v>258</v>
      </c>
      <c r="F28" s="80" t="s">
        <v>257</v>
      </c>
      <c r="G28" s="23" t="s">
        <v>59</v>
      </c>
      <c r="H28" s="11">
        <f t="shared" si="1"/>
        <v>33.333333333333336</v>
      </c>
      <c r="I28" s="23">
        <v>50</v>
      </c>
      <c r="J28" s="26">
        <f t="shared" si="2"/>
        <v>33.333333333333336</v>
      </c>
      <c r="K28" s="26">
        <f t="shared" si="3"/>
        <v>33333.333333333336</v>
      </c>
      <c r="L28" s="53">
        <v>40000</v>
      </c>
      <c r="M28" s="11">
        <f t="shared" si="4"/>
        <v>33.333333333333336</v>
      </c>
      <c r="N28" s="23">
        <v>50</v>
      </c>
      <c r="O28" s="25">
        <f t="shared" si="5"/>
        <v>33.333333333333336</v>
      </c>
      <c r="P28" s="25">
        <v>183900</v>
      </c>
      <c r="Q28" s="15" t="str">
        <f t="shared" si="6"/>
        <v>https://prozorro.gov.ua/tender/UA-2022-06-28-001179-a</v>
      </c>
      <c r="R28" s="82">
        <v>44740</v>
      </c>
      <c r="S28" s="59" t="s">
        <v>132</v>
      </c>
      <c r="T28" s="61">
        <f t="shared" si="7"/>
        <v>33.333333333333336</v>
      </c>
      <c r="U28" s="23">
        <v>50</v>
      </c>
      <c r="V28" s="41">
        <f t="shared" si="8"/>
        <v>33.333333333333336</v>
      </c>
      <c r="W28" s="41">
        <f t="shared" si="9"/>
        <v>33333.333333333336</v>
      </c>
      <c r="X28" s="55">
        <v>40000</v>
      </c>
      <c r="Y28" s="88" t="s">
        <v>212</v>
      </c>
      <c r="Z28" s="11"/>
      <c r="AA28" s="12"/>
    </row>
    <row r="29" spans="1:27" s="2" customFormat="1" ht="30" customHeight="1">
      <c r="A29" s="16">
        <v>21</v>
      </c>
      <c r="B29" s="11" t="s">
        <v>262</v>
      </c>
      <c r="C29" s="124" t="s">
        <v>72</v>
      </c>
      <c r="D29" s="11" t="str">
        <f t="shared" si="0"/>
        <v>https://prozorro.gov.ua/tender/UA-2022-06-28-004084-a</v>
      </c>
      <c r="E29" s="81" t="s">
        <v>258</v>
      </c>
      <c r="F29" s="80" t="s">
        <v>257</v>
      </c>
      <c r="G29" s="23" t="s">
        <v>59</v>
      </c>
      <c r="H29" s="11">
        <f t="shared" si="1"/>
        <v>31.5</v>
      </c>
      <c r="I29" s="23">
        <v>40</v>
      </c>
      <c r="J29" s="26">
        <f t="shared" si="2"/>
        <v>31.5</v>
      </c>
      <c r="K29" s="26">
        <f t="shared" si="3"/>
        <v>31500</v>
      </c>
      <c r="L29" s="53">
        <v>37800</v>
      </c>
      <c r="M29" s="11">
        <f t="shared" si="4"/>
        <v>31.5</v>
      </c>
      <c r="N29" s="23">
        <v>40</v>
      </c>
      <c r="O29" s="25">
        <f t="shared" si="5"/>
        <v>31.5</v>
      </c>
      <c r="P29" s="26">
        <v>137868.55</v>
      </c>
      <c r="Q29" s="15" t="str">
        <f t="shared" si="6"/>
        <v>https://prozorro.gov.ua/tender/UA-2022-06-28-004084-a</v>
      </c>
      <c r="R29" s="82">
        <v>44740</v>
      </c>
      <c r="S29" s="59" t="s">
        <v>133</v>
      </c>
      <c r="T29" s="61">
        <f t="shared" si="7"/>
        <v>31.5</v>
      </c>
      <c r="U29" s="23">
        <v>40</v>
      </c>
      <c r="V29" s="41">
        <f t="shared" si="8"/>
        <v>31.5</v>
      </c>
      <c r="W29" s="41">
        <f t="shared" si="9"/>
        <v>31500</v>
      </c>
      <c r="X29" s="57">
        <v>37800</v>
      </c>
      <c r="Y29" s="88" t="s">
        <v>213</v>
      </c>
      <c r="Z29" s="11"/>
      <c r="AA29" s="12"/>
    </row>
    <row r="30" spans="1:27" s="2" customFormat="1" ht="48" customHeight="1">
      <c r="A30" s="16">
        <v>22</v>
      </c>
      <c r="B30" s="11" t="s">
        <v>261</v>
      </c>
      <c r="C30" s="124" t="s">
        <v>25</v>
      </c>
      <c r="D30" s="11" t="str">
        <f t="shared" si="0"/>
        <v>https://zakupivli.pro/gov/tenders/UA-2022-06-28-004389-a</v>
      </c>
      <c r="E30" s="98" t="s">
        <v>279</v>
      </c>
      <c r="F30" s="99" t="s">
        <v>280</v>
      </c>
      <c r="G30" s="23" t="s">
        <v>28</v>
      </c>
      <c r="H30" s="11">
        <f t="shared" si="1"/>
        <v>1558.83</v>
      </c>
      <c r="I30" s="23">
        <v>1632</v>
      </c>
      <c r="J30" s="26">
        <f t="shared" si="2"/>
        <v>1558.83</v>
      </c>
      <c r="K30" s="26">
        <f t="shared" si="3"/>
        <v>1558830</v>
      </c>
      <c r="L30" s="53">
        <v>1870596</v>
      </c>
      <c r="M30" s="11">
        <f t="shared" si="4"/>
        <v>1558.83</v>
      </c>
      <c r="N30" s="23">
        <v>1632</v>
      </c>
      <c r="O30" s="25">
        <f t="shared" si="5"/>
        <v>1558.83</v>
      </c>
      <c r="P30" s="26">
        <v>6699</v>
      </c>
      <c r="Q30" s="95" t="s">
        <v>265</v>
      </c>
      <c r="R30" s="82">
        <v>44740</v>
      </c>
      <c r="S30" s="59" t="s">
        <v>134</v>
      </c>
      <c r="T30" s="61">
        <f t="shared" si="7"/>
        <v>1558.83</v>
      </c>
      <c r="U30" s="23">
        <v>1632</v>
      </c>
      <c r="V30" s="41">
        <f t="shared" si="8"/>
        <v>1558.83</v>
      </c>
      <c r="W30" s="41">
        <f t="shared" si="9"/>
        <v>1558830</v>
      </c>
      <c r="X30" s="57">
        <v>1870596</v>
      </c>
      <c r="Y30" s="88" t="s">
        <v>213</v>
      </c>
      <c r="Z30" s="11"/>
      <c r="AA30" s="12"/>
    </row>
    <row r="31" spans="1:27" s="2" customFormat="1" ht="45" customHeight="1">
      <c r="A31" s="16">
        <v>23</v>
      </c>
      <c r="B31" s="11" t="s">
        <v>261</v>
      </c>
      <c r="C31" s="124" t="s">
        <v>45</v>
      </c>
      <c r="D31" s="11" t="str">
        <f t="shared" si="0"/>
        <v>https://zakupivli.pro/gov/tenders/UA-2022-06-28-004547-a</v>
      </c>
      <c r="E31" s="81" t="s">
        <v>258</v>
      </c>
      <c r="F31" s="80" t="s">
        <v>257</v>
      </c>
      <c r="G31" s="23" t="s">
        <v>28</v>
      </c>
      <c r="H31" s="11">
        <f t="shared" si="1"/>
        <v>122</v>
      </c>
      <c r="I31" s="23">
        <v>15</v>
      </c>
      <c r="J31" s="26">
        <f t="shared" si="2"/>
        <v>122</v>
      </c>
      <c r="K31" s="26">
        <f t="shared" si="3"/>
        <v>122000</v>
      </c>
      <c r="L31" s="53">
        <v>146400</v>
      </c>
      <c r="M31" s="11">
        <f t="shared" si="4"/>
        <v>122</v>
      </c>
      <c r="N31" s="23">
        <v>15</v>
      </c>
      <c r="O31" s="25">
        <f t="shared" si="5"/>
        <v>122</v>
      </c>
      <c r="P31" s="26">
        <v>7253.4</v>
      </c>
      <c r="Q31" s="95" t="s">
        <v>266</v>
      </c>
      <c r="R31" s="82">
        <v>44740</v>
      </c>
      <c r="S31" s="59" t="s">
        <v>135</v>
      </c>
      <c r="T31" s="61">
        <f t="shared" si="7"/>
        <v>122</v>
      </c>
      <c r="U31" s="23">
        <v>15</v>
      </c>
      <c r="V31" s="41">
        <f t="shared" si="8"/>
        <v>122</v>
      </c>
      <c r="W31" s="41">
        <f t="shared" si="9"/>
        <v>122000</v>
      </c>
      <c r="X31" s="57">
        <v>146400</v>
      </c>
      <c r="Y31" s="88" t="s">
        <v>264</v>
      </c>
      <c r="Z31" s="11"/>
      <c r="AA31" s="12"/>
    </row>
    <row r="32" spans="1:27" s="2" customFormat="1" ht="53.25" customHeight="1" thickBot="1">
      <c r="A32" s="16">
        <v>24</v>
      </c>
      <c r="B32" s="11" t="s">
        <v>261</v>
      </c>
      <c r="C32" s="124" t="s">
        <v>47</v>
      </c>
      <c r="D32" s="11" t="str">
        <f t="shared" si="0"/>
        <v>Публікація договору в системі не перелбачено</v>
      </c>
      <c r="E32" s="81" t="s">
        <v>258</v>
      </c>
      <c r="F32" s="80" t="s">
        <v>257</v>
      </c>
      <c r="G32" s="23" t="s">
        <v>28</v>
      </c>
      <c r="H32" s="11">
        <f t="shared" si="1"/>
        <v>0.2758333333333334</v>
      </c>
      <c r="I32" s="50">
        <v>1</v>
      </c>
      <c r="J32" s="26">
        <f t="shared" si="2"/>
        <v>0.2758333333333334</v>
      </c>
      <c r="K32" s="26">
        <f t="shared" si="3"/>
        <v>275.83333333333337</v>
      </c>
      <c r="L32" s="26">
        <v>331</v>
      </c>
      <c r="M32" s="11">
        <f t="shared" si="4"/>
        <v>0.2758333333333334</v>
      </c>
      <c r="N32" s="50">
        <v>1</v>
      </c>
      <c r="O32" s="25">
        <f t="shared" si="5"/>
        <v>0.2758333333333334</v>
      </c>
      <c r="P32" s="34">
        <v>1167620.4</v>
      </c>
      <c r="Q32" s="27" t="s">
        <v>64</v>
      </c>
      <c r="R32" s="82">
        <v>44749</v>
      </c>
      <c r="S32" s="28"/>
      <c r="T32" s="61">
        <f t="shared" si="7"/>
        <v>0.2758333333333334</v>
      </c>
      <c r="U32" s="50">
        <v>1</v>
      </c>
      <c r="V32" s="41">
        <f t="shared" si="8"/>
        <v>0.2758333333333334</v>
      </c>
      <c r="W32" s="41">
        <f t="shared" si="9"/>
        <v>275.83333333333337</v>
      </c>
      <c r="X32" s="55">
        <v>331</v>
      </c>
      <c r="Y32" s="89" t="s">
        <v>214</v>
      </c>
      <c r="Z32" s="11"/>
      <c r="AA32" s="12"/>
    </row>
    <row r="33" spans="1:27" s="2" customFormat="1" ht="30" customHeight="1">
      <c r="A33" s="16">
        <v>25</v>
      </c>
      <c r="B33" s="11" t="s">
        <v>261</v>
      </c>
      <c r="C33" s="125" t="s">
        <v>73</v>
      </c>
      <c r="D33" s="11" t="str">
        <f t="shared" si="0"/>
        <v>https://prozorro.gov.ua/tender/</v>
      </c>
      <c r="E33" s="81" t="s">
        <v>258</v>
      </c>
      <c r="F33" s="80" t="s">
        <v>257</v>
      </c>
      <c r="G33" s="48" t="s">
        <v>28</v>
      </c>
      <c r="H33" s="11">
        <f t="shared" si="1"/>
        <v>8.166666666666668</v>
      </c>
      <c r="I33" s="51">
        <v>2</v>
      </c>
      <c r="J33" s="26">
        <f t="shared" si="2"/>
        <v>8.166666666666668</v>
      </c>
      <c r="K33" s="26">
        <f t="shared" si="3"/>
        <v>8166.666666666667</v>
      </c>
      <c r="L33" s="54">
        <v>9800</v>
      </c>
      <c r="M33" s="11">
        <f t="shared" si="4"/>
        <v>8.166666666666668</v>
      </c>
      <c r="N33" s="51">
        <v>2</v>
      </c>
      <c r="O33" s="25">
        <f t="shared" si="5"/>
        <v>8.166666666666668</v>
      </c>
      <c r="P33" s="34">
        <v>6672.5</v>
      </c>
      <c r="Q33" s="15" t="str">
        <f t="shared" si="6"/>
        <v>https://prozorro.gov.ua/tender/</v>
      </c>
      <c r="R33" s="82">
        <v>44754</v>
      </c>
      <c r="S33" s="60"/>
      <c r="T33" s="61">
        <f t="shared" si="7"/>
        <v>8.166666666666668</v>
      </c>
      <c r="U33" s="51">
        <v>2</v>
      </c>
      <c r="V33" s="41">
        <f t="shared" si="8"/>
        <v>8.166666666666668</v>
      </c>
      <c r="W33" s="41">
        <f t="shared" si="9"/>
        <v>8166.666666666667</v>
      </c>
      <c r="X33" s="54">
        <v>9800</v>
      </c>
      <c r="Y33" s="90" t="s">
        <v>215</v>
      </c>
      <c r="Z33" s="11"/>
      <c r="AA33" s="12"/>
    </row>
    <row r="34" spans="1:27" s="2" customFormat="1" ht="51" customHeight="1" thickBot="1">
      <c r="A34" s="16">
        <v>26</v>
      </c>
      <c r="B34" s="11" t="s">
        <v>261</v>
      </c>
      <c r="C34" s="124" t="s">
        <v>35</v>
      </c>
      <c r="D34" s="11" t="str">
        <f t="shared" si="0"/>
        <v>https://zakupivli.pro/gov/tenders/UA-2022-07-22-005858-a</v>
      </c>
      <c r="E34" s="81" t="s">
        <v>258</v>
      </c>
      <c r="F34" s="80" t="s">
        <v>257</v>
      </c>
      <c r="G34" s="23" t="s">
        <v>28</v>
      </c>
      <c r="H34" s="11">
        <f t="shared" si="1"/>
        <v>96.52666666666667</v>
      </c>
      <c r="I34" s="50">
        <v>10</v>
      </c>
      <c r="J34" s="26">
        <f t="shared" si="2"/>
        <v>96.52666666666667</v>
      </c>
      <c r="K34" s="26">
        <f t="shared" si="3"/>
        <v>96526.66666666667</v>
      </c>
      <c r="L34" s="26">
        <v>115832</v>
      </c>
      <c r="M34" s="11">
        <f t="shared" si="4"/>
        <v>96.52666666666667</v>
      </c>
      <c r="N34" s="50">
        <v>10</v>
      </c>
      <c r="O34" s="25">
        <f t="shared" si="5"/>
        <v>96.52666666666667</v>
      </c>
      <c r="P34" s="34">
        <v>19786.32</v>
      </c>
      <c r="Q34" s="95" t="s">
        <v>267</v>
      </c>
      <c r="R34" s="82">
        <v>44764</v>
      </c>
      <c r="S34" s="28" t="s">
        <v>136</v>
      </c>
      <c r="T34" s="89" t="s">
        <v>288</v>
      </c>
      <c r="U34" s="50">
        <v>10</v>
      </c>
      <c r="V34" s="89" t="s">
        <v>288</v>
      </c>
      <c r="W34" s="89" t="s">
        <v>288</v>
      </c>
      <c r="X34" s="89" t="s">
        <v>288</v>
      </c>
      <c r="Y34" s="89" t="s">
        <v>288</v>
      </c>
      <c r="Z34" s="38" t="s">
        <v>33</v>
      </c>
      <c r="AA34" s="12"/>
    </row>
    <row r="35" spans="1:27" s="2" customFormat="1" ht="30" customHeight="1">
      <c r="A35" s="16">
        <v>27</v>
      </c>
      <c r="B35" s="11" t="s">
        <v>262</v>
      </c>
      <c r="C35" s="124" t="s">
        <v>46</v>
      </c>
      <c r="D35" s="11" t="str">
        <f t="shared" si="0"/>
        <v>https://prozorro.gov.ua/tender/UA-2022-07-27-007361-a</v>
      </c>
      <c r="E35" s="81" t="s">
        <v>258</v>
      </c>
      <c r="F35" s="80" t="s">
        <v>257</v>
      </c>
      <c r="G35" s="23" t="s">
        <v>57</v>
      </c>
      <c r="H35" s="11">
        <f t="shared" si="1"/>
        <v>64.69333333333334</v>
      </c>
      <c r="I35" s="50">
        <v>1</v>
      </c>
      <c r="J35" s="26">
        <f t="shared" si="2"/>
        <v>64.69333333333334</v>
      </c>
      <c r="K35" s="26">
        <f t="shared" si="3"/>
        <v>64693.333333333336</v>
      </c>
      <c r="L35" s="26">
        <v>77632</v>
      </c>
      <c r="M35" s="11">
        <f t="shared" si="4"/>
        <v>64.69333333333334</v>
      </c>
      <c r="N35" s="50">
        <v>1</v>
      </c>
      <c r="O35" s="25">
        <f t="shared" si="5"/>
        <v>64.69333333333334</v>
      </c>
      <c r="P35" s="34">
        <v>9750</v>
      </c>
      <c r="Q35" s="15" t="str">
        <f t="shared" si="6"/>
        <v>https://prozorro.gov.ua/tender/UA-2022-07-27-007361-a</v>
      </c>
      <c r="R35" s="82">
        <v>44769</v>
      </c>
      <c r="S35" s="28" t="s">
        <v>137</v>
      </c>
      <c r="T35" s="89" t="s">
        <v>288</v>
      </c>
      <c r="U35" s="50">
        <v>1</v>
      </c>
      <c r="V35" s="89" t="s">
        <v>288</v>
      </c>
      <c r="W35" s="89" t="s">
        <v>288</v>
      </c>
      <c r="X35" s="89" t="s">
        <v>288</v>
      </c>
      <c r="Y35" s="89" t="s">
        <v>288</v>
      </c>
      <c r="Z35" s="38" t="s">
        <v>33</v>
      </c>
      <c r="AA35" s="12"/>
    </row>
    <row r="36" spans="1:27" s="2" customFormat="1" ht="30" customHeight="1">
      <c r="A36" s="16">
        <v>28</v>
      </c>
      <c r="B36" s="11" t="s">
        <v>262</v>
      </c>
      <c r="C36" s="124" t="s">
        <v>43</v>
      </c>
      <c r="D36" s="11" t="str">
        <f t="shared" si="0"/>
        <v>https://zakupivli.pro/gov/tenders/UA-2022-08-01-004603-a</v>
      </c>
      <c r="E36" s="81" t="s">
        <v>258</v>
      </c>
      <c r="F36" s="80" t="s">
        <v>257</v>
      </c>
      <c r="G36" s="23" t="s">
        <v>57</v>
      </c>
      <c r="H36" s="11">
        <f t="shared" si="1"/>
        <v>3.55</v>
      </c>
      <c r="I36" s="50">
        <v>1</v>
      </c>
      <c r="J36" s="26">
        <f t="shared" si="2"/>
        <v>3.55</v>
      </c>
      <c r="K36" s="26">
        <f t="shared" si="3"/>
        <v>3550</v>
      </c>
      <c r="L36" s="26">
        <v>4260</v>
      </c>
      <c r="M36" s="11">
        <f t="shared" si="4"/>
        <v>3.55</v>
      </c>
      <c r="N36" s="50">
        <v>1</v>
      </c>
      <c r="O36" s="25">
        <f t="shared" si="5"/>
        <v>3.55</v>
      </c>
      <c r="P36" s="34">
        <v>19920</v>
      </c>
      <c r="Q36" s="95" t="s">
        <v>268</v>
      </c>
      <c r="R36" s="82">
        <v>44774</v>
      </c>
      <c r="S36" s="28" t="s">
        <v>138</v>
      </c>
      <c r="T36" s="61">
        <f t="shared" si="7"/>
        <v>3.55</v>
      </c>
      <c r="U36" s="50">
        <v>1</v>
      </c>
      <c r="V36" s="41">
        <f t="shared" si="8"/>
        <v>3.55</v>
      </c>
      <c r="W36" s="41">
        <f t="shared" si="9"/>
        <v>3550</v>
      </c>
      <c r="X36" s="55">
        <v>4260</v>
      </c>
      <c r="Y36" s="89" t="s">
        <v>216</v>
      </c>
      <c r="Z36" s="11"/>
      <c r="AA36" s="12"/>
    </row>
    <row r="37" spans="1:27" s="2" customFormat="1" ht="30" customHeight="1">
      <c r="A37" s="16">
        <v>29</v>
      </c>
      <c r="B37" s="11" t="s">
        <v>262</v>
      </c>
      <c r="C37" s="124" t="s">
        <v>74</v>
      </c>
      <c r="D37" s="11" t="str">
        <f t="shared" si="0"/>
        <v>https://zakupivli.pro/gov/tenders/UA-2022-08-02-005491-aї</v>
      </c>
      <c r="E37" s="81" t="s">
        <v>258</v>
      </c>
      <c r="F37" s="80" t="s">
        <v>257</v>
      </c>
      <c r="G37" s="23" t="s">
        <v>57</v>
      </c>
      <c r="H37" s="11">
        <f t="shared" si="1"/>
        <v>87.6835</v>
      </c>
      <c r="I37" s="50">
        <v>1</v>
      </c>
      <c r="J37" s="26">
        <f t="shared" si="2"/>
        <v>87.6835</v>
      </c>
      <c r="K37" s="26">
        <f t="shared" si="3"/>
        <v>87683.5</v>
      </c>
      <c r="L37" s="26">
        <v>105220.2</v>
      </c>
      <c r="M37" s="11">
        <f t="shared" si="4"/>
        <v>87.6835</v>
      </c>
      <c r="N37" s="50">
        <v>1</v>
      </c>
      <c r="O37" s="25">
        <f t="shared" si="5"/>
        <v>87.6835</v>
      </c>
      <c r="P37" s="34">
        <v>8100</v>
      </c>
      <c r="Q37" s="95" t="s">
        <v>269</v>
      </c>
      <c r="R37" s="82">
        <v>44775</v>
      </c>
      <c r="S37" s="28" t="s">
        <v>139</v>
      </c>
      <c r="T37" s="89" t="s">
        <v>288</v>
      </c>
      <c r="U37" s="50">
        <v>1</v>
      </c>
      <c r="V37" s="89" t="s">
        <v>288</v>
      </c>
      <c r="W37" s="89" t="s">
        <v>288</v>
      </c>
      <c r="X37" s="89" t="s">
        <v>288</v>
      </c>
      <c r="Y37" s="89" t="s">
        <v>288</v>
      </c>
      <c r="Z37" s="38" t="s">
        <v>33</v>
      </c>
      <c r="AA37" s="12"/>
    </row>
    <row r="38" spans="1:27" s="2" customFormat="1" ht="30" customHeight="1">
      <c r="A38" s="16">
        <v>30</v>
      </c>
      <c r="B38" s="11" t="s">
        <v>261</v>
      </c>
      <c r="C38" s="124" t="s">
        <v>75</v>
      </c>
      <c r="D38" s="11" t="str">
        <f t="shared" si="0"/>
        <v>https://zakupivli.pro/gov/tenders/UA-2022-08-08-004176-a</v>
      </c>
      <c r="E38" s="81" t="s">
        <v>258</v>
      </c>
      <c r="F38" s="80" t="s">
        <v>257</v>
      </c>
      <c r="G38" s="23" t="s">
        <v>28</v>
      </c>
      <c r="H38" s="11">
        <f t="shared" si="1"/>
        <v>127.0575</v>
      </c>
      <c r="I38" s="50">
        <v>81</v>
      </c>
      <c r="J38" s="26">
        <f t="shared" si="2"/>
        <v>127.0575</v>
      </c>
      <c r="K38" s="26">
        <f t="shared" si="3"/>
        <v>127057.5</v>
      </c>
      <c r="L38" s="26">
        <v>152469</v>
      </c>
      <c r="M38" s="11">
        <f t="shared" si="4"/>
        <v>127.0575</v>
      </c>
      <c r="N38" s="50">
        <v>81</v>
      </c>
      <c r="O38" s="25">
        <f t="shared" si="5"/>
        <v>127.0575</v>
      </c>
      <c r="P38" s="34">
        <v>8569.62</v>
      </c>
      <c r="Q38" s="95" t="s">
        <v>270</v>
      </c>
      <c r="R38" s="82">
        <v>44781</v>
      </c>
      <c r="S38" s="28" t="s">
        <v>140</v>
      </c>
      <c r="T38" s="61">
        <f t="shared" si="7"/>
        <v>84.375</v>
      </c>
      <c r="U38" s="50">
        <v>81</v>
      </c>
      <c r="V38" s="41">
        <f t="shared" si="8"/>
        <v>84.375</v>
      </c>
      <c r="W38" s="41">
        <f t="shared" si="9"/>
        <v>84375</v>
      </c>
      <c r="X38" s="55">
        <v>101250</v>
      </c>
      <c r="Y38" s="89" t="s">
        <v>217</v>
      </c>
      <c r="Z38" s="11"/>
      <c r="AA38" s="12"/>
    </row>
    <row r="39" spans="1:27" s="2" customFormat="1" ht="45" customHeight="1">
      <c r="A39" s="16">
        <v>31</v>
      </c>
      <c r="B39" s="11" t="s">
        <v>61</v>
      </c>
      <c r="C39" s="124" t="s">
        <v>76</v>
      </c>
      <c r="D39" s="11" t="str">
        <f t="shared" si="0"/>
        <v>https://zakupivli.pro/gov/tenders/UA-2022-08-08-004264-a</v>
      </c>
      <c r="E39" s="97" t="s">
        <v>277</v>
      </c>
      <c r="F39" s="98" t="s">
        <v>278</v>
      </c>
      <c r="G39" s="23" t="s">
        <v>61</v>
      </c>
      <c r="H39" s="11">
        <f t="shared" si="1"/>
        <v>250.02</v>
      </c>
      <c r="I39" s="50">
        <v>1</v>
      </c>
      <c r="J39" s="26">
        <f t="shared" si="2"/>
        <v>250.02</v>
      </c>
      <c r="K39" s="26">
        <f t="shared" si="3"/>
        <v>250020</v>
      </c>
      <c r="L39" s="26">
        <v>300024</v>
      </c>
      <c r="M39" s="11">
        <f t="shared" si="4"/>
        <v>250.02</v>
      </c>
      <c r="N39" s="50">
        <v>1</v>
      </c>
      <c r="O39" s="25">
        <f t="shared" si="5"/>
        <v>250.02</v>
      </c>
      <c r="P39" s="34">
        <v>2417.22</v>
      </c>
      <c r="Q39" s="95" t="s">
        <v>271</v>
      </c>
      <c r="R39" s="82">
        <v>44781</v>
      </c>
      <c r="S39" s="28" t="s">
        <v>141</v>
      </c>
      <c r="T39" s="61">
        <f t="shared" si="7"/>
        <v>249.17185833333335</v>
      </c>
      <c r="U39" s="50">
        <v>1</v>
      </c>
      <c r="V39" s="41">
        <f t="shared" si="8"/>
        <v>249.17185833333335</v>
      </c>
      <c r="W39" s="41">
        <f t="shared" si="9"/>
        <v>249171.85833333334</v>
      </c>
      <c r="X39" s="55">
        <v>299006.23</v>
      </c>
      <c r="Y39" s="89" t="s">
        <v>220</v>
      </c>
      <c r="Z39" s="11"/>
      <c r="AA39" s="12"/>
    </row>
    <row r="40" spans="1:27" s="2" customFormat="1" ht="44.25" customHeight="1">
      <c r="A40" s="16">
        <v>32</v>
      </c>
      <c r="B40" s="11" t="s">
        <v>262</v>
      </c>
      <c r="C40" s="124" t="s">
        <v>39</v>
      </c>
      <c r="D40" s="11" t="str">
        <f t="shared" si="0"/>
        <v>https://zakupivli.pro/gov/tenders/UA-2022-08-08-004373-a</v>
      </c>
      <c r="E40" s="81" t="s">
        <v>258</v>
      </c>
      <c r="F40" s="80" t="s">
        <v>257</v>
      </c>
      <c r="G40" s="23" t="s">
        <v>57</v>
      </c>
      <c r="H40" s="11">
        <f t="shared" si="1"/>
        <v>10.36</v>
      </c>
      <c r="I40" s="50">
        <v>1</v>
      </c>
      <c r="J40" s="26">
        <f t="shared" si="2"/>
        <v>10.36</v>
      </c>
      <c r="K40" s="26">
        <f t="shared" si="3"/>
        <v>10360</v>
      </c>
      <c r="L40" s="26">
        <v>12432</v>
      </c>
      <c r="M40" s="11">
        <f t="shared" si="4"/>
        <v>10.36</v>
      </c>
      <c r="N40" s="50">
        <v>1</v>
      </c>
      <c r="O40" s="25">
        <f t="shared" si="5"/>
        <v>10.36</v>
      </c>
      <c r="P40" s="34">
        <v>5112</v>
      </c>
      <c r="Q40" s="95" t="s">
        <v>272</v>
      </c>
      <c r="R40" s="82">
        <v>44781</v>
      </c>
      <c r="S40" s="28" t="s">
        <v>142</v>
      </c>
      <c r="T40" s="61">
        <f t="shared" si="7"/>
        <v>8.76</v>
      </c>
      <c r="U40" s="50">
        <v>1</v>
      </c>
      <c r="V40" s="41">
        <f t="shared" si="8"/>
        <v>8.76</v>
      </c>
      <c r="W40" s="41">
        <f t="shared" si="9"/>
        <v>8760</v>
      </c>
      <c r="X40" s="55">
        <v>10512</v>
      </c>
      <c r="Y40" s="89" t="s">
        <v>219</v>
      </c>
      <c r="Z40" s="11"/>
      <c r="AA40" s="12"/>
    </row>
    <row r="41" spans="1:27" s="2" customFormat="1" ht="53.25" customHeight="1">
      <c r="A41" s="16">
        <v>33</v>
      </c>
      <c r="B41" s="11" t="s">
        <v>262</v>
      </c>
      <c r="C41" s="124" t="s">
        <v>48</v>
      </c>
      <c r="D41" s="11" t="str">
        <f t="shared" si="0"/>
        <v>https://zakupivli.pro/gov/tenders/UA-2022-08-11-004635-a</v>
      </c>
      <c r="E41" s="81" t="s">
        <v>258</v>
      </c>
      <c r="F41" s="80" t="s">
        <v>257</v>
      </c>
      <c r="G41" s="23" t="s">
        <v>29</v>
      </c>
      <c r="H41" s="11">
        <f t="shared" si="1"/>
        <v>81.94445</v>
      </c>
      <c r="I41" s="50">
        <v>1</v>
      </c>
      <c r="J41" s="26">
        <f t="shared" si="2"/>
        <v>81.94445</v>
      </c>
      <c r="K41" s="26">
        <f t="shared" si="3"/>
        <v>81944.45</v>
      </c>
      <c r="L41" s="26">
        <v>98333.34</v>
      </c>
      <c r="M41" s="11">
        <f t="shared" si="4"/>
        <v>81.94445</v>
      </c>
      <c r="N41" s="50">
        <v>1</v>
      </c>
      <c r="O41" s="25">
        <f t="shared" si="5"/>
        <v>81.94445</v>
      </c>
      <c r="P41" s="34">
        <v>16179</v>
      </c>
      <c r="Q41" s="95" t="s">
        <v>273</v>
      </c>
      <c r="R41" s="82">
        <v>44784</v>
      </c>
      <c r="S41" s="28" t="s">
        <v>143</v>
      </c>
      <c r="T41" s="89" t="s">
        <v>288</v>
      </c>
      <c r="U41" s="50">
        <v>1</v>
      </c>
      <c r="V41" s="89" t="s">
        <v>288</v>
      </c>
      <c r="W41" s="89" t="s">
        <v>288</v>
      </c>
      <c r="X41" s="89" t="s">
        <v>288</v>
      </c>
      <c r="Y41" s="89" t="s">
        <v>288</v>
      </c>
      <c r="Z41" s="38" t="s">
        <v>33</v>
      </c>
      <c r="AA41" s="12"/>
    </row>
    <row r="42" spans="1:27" s="2" customFormat="1" ht="51" customHeight="1" thickBot="1">
      <c r="A42" s="16">
        <v>34</v>
      </c>
      <c r="B42" s="11" t="s">
        <v>61</v>
      </c>
      <c r="C42" s="124" t="s">
        <v>77</v>
      </c>
      <c r="D42" s="11" t="str">
        <f t="shared" si="0"/>
        <v>https://zakupivli.pro/gov/tenders/UA-2022-08-11-005558-a</v>
      </c>
      <c r="E42" s="97" t="s">
        <v>277</v>
      </c>
      <c r="F42" s="98" t="s">
        <v>278</v>
      </c>
      <c r="G42" s="23" t="s">
        <v>61</v>
      </c>
      <c r="H42" s="11">
        <f t="shared" si="1"/>
        <v>181.62083333333334</v>
      </c>
      <c r="I42" s="50">
        <v>1</v>
      </c>
      <c r="J42" s="26">
        <f t="shared" si="2"/>
        <v>181.62083333333334</v>
      </c>
      <c r="K42" s="26">
        <f t="shared" si="3"/>
        <v>181620.83333333334</v>
      </c>
      <c r="L42" s="26">
        <v>217945</v>
      </c>
      <c r="M42" s="11">
        <f t="shared" si="4"/>
        <v>181.62083333333334</v>
      </c>
      <c r="N42" s="50">
        <v>1</v>
      </c>
      <c r="O42" s="25">
        <f t="shared" si="5"/>
        <v>181.62083333333334</v>
      </c>
      <c r="P42" s="34">
        <v>3504</v>
      </c>
      <c r="Q42" s="95" t="s">
        <v>274</v>
      </c>
      <c r="R42" s="82">
        <v>44784</v>
      </c>
      <c r="S42" s="28" t="s">
        <v>144</v>
      </c>
      <c r="T42" s="89" t="s">
        <v>288</v>
      </c>
      <c r="U42" s="50">
        <v>1</v>
      </c>
      <c r="V42" s="89" t="s">
        <v>288</v>
      </c>
      <c r="W42" s="89" t="s">
        <v>288</v>
      </c>
      <c r="X42" s="89" t="s">
        <v>288</v>
      </c>
      <c r="Y42" s="89" t="s">
        <v>288</v>
      </c>
      <c r="Z42" s="38" t="s">
        <v>33</v>
      </c>
      <c r="AA42" s="12"/>
    </row>
    <row r="43" spans="1:27" s="2" customFormat="1" ht="62.25" customHeight="1" thickBot="1">
      <c r="A43" s="16">
        <v>35</v>
      </c>
      <c r="B43" s="11" t="s">
        <v>262</v>
      </c>
      <c r="C43" s="124" t="s">
        <v>74</v>
      </c>
      <c r="D43" s="11" t="str">
        <f t="shared" si="0"/>
        <v>https://prozorro.gov.ua/tender/UA-2022-08-16-003358-a</v>
      </c>
      <c r="E43" s="81" t="s">
        <v>258</v>
      </c>
      <c r="F43" s="80" t="s">
        <v>257</v>
      </c>
      <c r="G43" s="23" t="s">
        <v>57</v>
      </c>
      <c r="H43" s="11">
        <f t="shared" si="1"/>
        <v>87.68333333333334</v>
      </c>
      <c r="I43" s="50">
        <v>1</v>
      </c>
      <c r="J43" s="26">
        <f t="shared" si="2"/>
        <v>87.68333333333334</v>
      </c>
      <c r="K43" s="26">
        <f t="shared" si="3"/>
        <v>87683.33333333334</v>
      </c>
      <c r="L43" s="26">
        <v>105220</v>
      </c>
      <c r="M43" s="11">
        <f t="shared" si="4"/>
        <v>87.68333333333334</v>
      </c>
      <c r="N43" s="50">
        <v>1</v>
      </c>
      <c r="O43" s="25">
        <f t="shared" si="5"/>
        <v>87.68333333333334</v>
      </c>
      <c r="P43" s="34">
        <v>113238</v>
      </c>
      <c r="Q43" s="15" t="str">
        <f t="shared" si="6"/>
        <v>https://prozorro.gov.ua/tender/UA-2022-08-16-003358-a</v>
      </c>
      <c r="R43" s="82">
        <v>44789</v>
      </c>
      <c r="S43" s="28" t="s">
        <v>145</v>
      </c>
      <c r="T43" s="61">
        <f t="shared" si="7"/>
        <v>81.66666666666667</v>
      </c>
      <c r="U43" s="50">
        <v>1</v>
      </c>
      <c r="V43" s="41">
        <f t="shared" si="8"/>
        <v>81.66666666666667</v>
      </c>
      <c r="W43" s="41">
        <f t="shared" si="9"/>
        <v>81666.66666666667</v>
      </c>
      <c r="X43" s="55">
        <v>98000</v>
      </c>
      <c r="Y43" s="89" t="s">
        <v>221</v>
      </c>
      <c r="Z43" s="11"/>
      <c r="AA43" s="12"/>
    </row>
    <row r="44" spans="1:27" s="2" customFormat="1" ht="30" customHeight="1" thickBot="1">
      <c r="A44" s="16">
        <v>36</v>
      </c>
      <c r="B44" s="11" t="s">
        <v>261</v>
      </c>
      <c r="C44" s="124" t="s">
        <v>78</v>
      </c>
      <c r="D44" s="11" t="str">
        <f t="shared" si="0"/>
        <v>https://prozorro.gov.ua/tender/UA-2022-08-17-004892-a</v>
      </c>
      <c r="E44" s="81" t="s">
        <v>258</v>
      </c>
      <c r="F44" s="80" t="s">
        <v>257</v>
      </c>
      <c r="G44" s="23" t="s">
        <v>28</v>
      </c>
      <c r="H44" s="11">
        <f t="shared" si="1"/>
        <v>1.2499166666666668</v>
      </c>
      <c r="I44" s="50">
        <v>60</v>
      </c>
      <c r="J44" s="26">
        <f t="shared" si="2"/>
        <v>1.2499166666666668</v>
      </c>
      <c r="K44" s="26">
        <f t="shared" si="3"/>
        <v>1249.9166666666667</v>
      </c>
      <c r="L44" s="26">
        <v>1499.9</v>
      </c>
      <c r="M44" s="11">
        <f t="shared" si="4"/>
        <v>1.2499166666666668</v>
      </c>
      <c r="N44" s="50">
        <v>60</v>
      </c>
      <c r="O44" s="25">
        <f t="shared" si="5"/>
        <v>1.2499166666666668</v>
      </c>
      <c r="P44" s="34">
        <v>1712292</v>
      </c>
      <c r="Q44" s="15" t="str">
        <f t="shared" si="6"/>
        <v>https://prozorro.gov.ua/tender/UA-2022-08-17-004892-a</v>
      </c>
      <c r="R44" s="82">
        <v>44790</v>
      </c>
      <c r="S44" s="28" t="s">
        <v>146</v>
      </c>
      <c r="T44" s="61">
        <f t="shared" si="7"/>
        <v>1.2499166666666668</v>
      </c>
      <c r="U44" s="50">
        <v>60</v>
      </c>
      <c r="V44" s="41">
        <f t="shared" si="8"/>
        <v>1.2499166666666668</v>
      </c>
      <c r="W44" s="41">
        <f t="shared" si="9"/>
        <v>1249.9166666666667</v>
      </c>
      <c r="X44" s="50">
        <v>1499.9</v>
      </c>
      <c r="Y44" s="89" t="s">
        <v>222</v>
      </c>
      <c r="Z44" s="11"/>
      <c r="AA44" s="12"/>
    </row>
    <row r="45" spans="1:27" s="2" customFormat="1" ht="75" customHeight="1" thickBot="1">
      <c r="A45" s="16">
        <v>37</v>
      </c>
      <c r="B45" s="11" t="s">
        <v>61</v>
      </c>
      <c r="C45" s="124" t="s">
        <v>79</v>
      </c>
      <c r="D45" s="11" t="str">
        <f t="shared" si="0"/>
        <v>https://prozorro.gov.ua/tender/UA-2022-08-17-008068-a</v>
      </c>
      <c r="E45" s="97" t="s">
        <v>277</v>
      </c>
      <c r="F45" s="98" t="s">
        <v>278</v>
      </c>
      <c r="G45" s="23" t="s">
        <v>61</v>
      </c>
      <c r="H45" s="11">
        <f t="shared" si="1"/>
        <v>471.6</v>
      </c>
      <c r="I45" s="50">
        <v>1</v>
      </c>
      <c r="J45" s="26">
        <f t="shared" si="2"/>
        <v>471.6</v>
      </c>
      <c r="K45" s="26">
        <f t="shared" si="3"/>
        <v>471600</v>
      </c>
      <c r="L45" s="26">
        <v>565920</v>
      </c>
      <c r="M45" s="11">
        <f t="shared" si="4"/>
        <v>471.6</v>
      </c>
      <c r="N45" s="50">
        <v>1</v>
      </c>
      <c r="O45" s="25">
        <f t="shared" si="5"/>
        <v>471.6</v>
      </c>
      <c r="P45" s="34">
        <v>51750</v>
      </c>
      <c r="Q45" s="15" t="str">
        <f t="shared" si="6"/>
        <v>https://prozorro.gov.ua/tender/UA-2022-08-17-008068-a</v>
      </c>
      <c r="R45" s="82">
        <v>44790</v>
      </c>
      <c r="S45" s="28" t="s">
        <v>147</v>
      </c>
      <c r="T45" s="89" t="s">
        <v>288</v>
      </c>
      <c r="U45" s="50">
        <v>1</v>
      </c>
      <c r="V45" s="89" t="s">
        <v>288</v>
      </c>
      <c r="W45" s="89" t="s">
        <v>288</v>
      </c>
      <c r="X45" s="89" t="s">
        <v>288</v>
      </c>
      <c r="Y45" s="89" t="s">
        <v>288</v>
      </c>
      <c r="Z45" s="38" t="s">
        <v>33</v>
      </c>
      <c r="AA45" s="12"/>
    </row>
    <row r="46" spans="1:27" s="2" customFormat="1" ht="88.5" customHeight="1" thickBot="1">
      <c r="A46" s="16">
        <v>38</v>
      </c>
      <c r="B46" s="11" t="s">
        <v>61</v>
      </c>
      <c r="C46" s="124" t="s">
        <v>80</v>
      </c>
      <c r="D46" s="11" t="str">
        <f t="shared" si="0"/>
        <v>https://prozorro.gov.ua/tender/UA-2022-08-17-008118-a</v>
      </c>
      <c r="E46" s="97" t="s">
        <v>277</v>
      </c>
      <c r="F46" s="98" t="s">
        <v>278</v>
      </c>
      <c r="G46" s="23" t="s">
        <v>61</v>
      </c>
      <c r="H46" s="11">
        <f t="shared" si="1"/>
        <v>515.8125</v>
      </c>
      <c r="I46" s="50">
        <v>1</v>
      </c>
      <c r="J46" s="26">
        <f t="shared" si="2"/>
        <v>515.8125</v>
      </c>
      <c r="K46" s="26">
        <f t="shared" si="3"/>
        <v>515812.5</v>
      </c>
      <c r="L46" s="26">
        <v>618975</v>
      </c>
      <c r="M46" s="11">
        <f t="shared" si="4"/>
        <v>515.8125</v>
      </c>
      <c r="N46" s="50">
        <v>1</v>
      </c>
      <c r="O46" s="25">
        <f t="shared" si="5"/>
        <v>515.8125</v>
      </c>
      <c r="P46" s="35">
        <v>49500</v>
      </c>
      <c r="Q46" s="15" t="str">
        <f t="shared" si="6"/>
        <v>https://prozorro.gov.ua/tender/UA-2022-08-17-008118-a</v>
      </c>
      <c r="R46" s="82">
        <v>44790</v>
      </c>
      <c r="S46" s="28" t="s">
        <v>148</v>
      </c>
      <c r="T46" s="89" t="s">
        <v>288</v>
      </c>
      <c r="U46" s="50">
        <v>1</v>
      </c>
      <c r="V46" s="89" t="s">
        <v>288</v>
      </c>
      <c r="W46" s="89" t="s">
        <v>288</v>
      </c>
      <c r="X46" s="89" t="s">
        <v>288</v>
      </c>
      <c r="Y46" s="89" t="s">
        <v>288</v>
      </c>
      <c r="Z46" s="38" t="s">
        <v>33</v>
      </c>
      <c r="AA46" s="12"/>
    </row>
    <row r="47" spans="1:27" s="2" customFormat="1" ht="51" customHeight="1" thickBot="1">
      <c r="A47" s="16">
        <v>39</v>
      </c>
      <c r="B47" s="11" t="s">
        <v>261</v>
      </c>
      <c r="C47" s="126" t="s">
        <v>81</v>
      </c>
      <c r="D47" s="11" t="str">
        <f t="shared" si="0"/>
        <v>https://prozorro.gov.ua/tender/UA-2022-08-17-008223-a</v>
      </c>
      <c r="E47" s="81" t="s">
        <v>258</v>
      </c>
      <c r="F47" s="80" t="s">
        <v>257</v>
      </c>
      <c r="G47" s="46" t="s">
        <v>28</v>
      </c>
      <c r="H47" s="11">
        <f t="shared" si="1"/>
        <v>30.010833333333334</v>
      </c>
      <c r="I47" s="52">
        <v>62</v>
      </c>
      <c r="J47" s="26">
        <f t="shared" si="2"/>
        <v>30.010833333333334</v>
      </c>
      <c r="K47" s="26">
        <f t="shared" si="3"/>
        <v>30010.833333333336</v>
      </c>
      <c r="L47" s="53">
        <v>36013</v>
      </c>
      <c r="M47" s="11">
        <f t="shared" si="4"/>
        <v>30.010833333333334</v>
      </c>
      <c r="N47" s="52">
        <v>62</v>
      </c>
      <c r="O47" s="25">
        <f t="shared" si="5"/>
        <v>30.010833333333334</v>
      </c>
      <c r="P47" s="35">
        <v>146400</v>
      </c>
      <c r="Q47" s="15" t="str">
        <f t="shared" si="6"/>
        <v>https://prozorro.gov.ua/tender/UA-2022-08-17-008223-a</v>
      </c>
      <c r="R47" s="82">
        <v>44790</v>
      </c>
      <c r="S47" s="59" t="s">
        <v>149</v>
      </c>
      <c r="T47" s="61">
        <f t="shared" si="7"/>
        <v>29.3275</v>
      </c>
      <c r="U47" s="52">
        <v>62</v>
      </c>
      <c r="V47" s="41">
        <f t="shared" si="8"/>
        <v>29.3275</v>
      </c>
      <c r="W47" s="41">
        <f t="shared" si="9"/>
        <v>29327.5</v>
      </c>
      <c r="X47" s="58">
        <v>35193</v>
      </c>
      <c r="Y47" s="91" t="s">
        <v>223</v>
      </c>
      <c r="Z47" s="11"/>
      <c r="AA47" s="12"/>
    </row>
    <row r="48" spans="1:27" s="2" customFormat="1" ht="42" customHeight="1">
      <c r="A48" s="16">
        <v>40</v>
      </c>
      <c r="B48" s="11" t="s">
        <v>262</v>
      </c>
      <c r="C48" s="126" t="s">
        <v>46</v>
      </c>
      <c r="D48" s="11" t="str">
        <f t="shared" si="0"/>
        <v>https://prozorro.gov.ua/tender/UA-2022-08-19-006714-a</v>
      </c>
      <c r="E48" s="81" t="s">
        <v>258</v>
      </c>
      <c r="F48" s="80" t="s">
        <v>257</v>
      </c>
      <c r="G48" s="23" t="s">
        <v>57</v>
      </c>
      <c r="H48" s="11">
        <f t="shared" si="1"/>
        <v>64.69333333333334</v>
      </c>
      <c r="I48" s="50">
        <v>1</v>
      </c>
      <c r="J48" s="26">
        <f t="shared" si="2"/>
        <v>64.69333333333334</v>
      </c>
      <c r="K48" s="26">
        <f t="shared" si="3"/>
        <v>64693.333333333336</v>
      </c>
      <c r="L48" s="53">
        <v>77632</v>
      </c>
      <c r="M48" s="11">
        <f t="shared" si="4"/>
        <v>64.69333333333334</v>
      </c>
      <c r="N48" s="50">
        <v>1</v>
      </c>
      <c r="O48" s="25">
        <f t="shared" si="5"/>
        <v>64.69333333333334</v>
      </c>
      <c r="P48" s="34">
        <v>140708</v>
      </c>
      <c r="Q48" s="15" t="str">
        <f t="shared" si="6"/>
        <v>https://prozorro.gov.ua/tender/UA-2022-08-19-006714-a</v>
      </c>
      <c r="R48" s="82">
        <v>44792</v>
      </c>
      <c r="S48" s="59" t="s">
        <v>150</v>
      </c>
      <c r="T48" s="89" t="s">
        <v>288</v>
      </c>
      <c r="U48" s="50">
        <v>1</v>
      </c>
      <c r="V48" s="89" t="s">
        <v>288</v>
      </c>
      <c r="W48" s="89" t="s">
        <v>288</v>
      </c>
      <c r="X48" s="89" t="s">
        <v>288</v>
      </c>
      <c r="Y48" s="89" t="s">
        <v>288</v>
      </c>
      <c r="Z48" s="38" t="s">
        <v>33</v>
      </c>
      <c r="AA48" s="12"/>
    </row>
    <row r="49" spans="1:27" s="2" customFormat="1" ht="50.25" customHeight="1" thickBot="1">
      <c r="A49" s="16">
        <v>41</v>
      </c>
      <c r="B49" s="11" t="s">
        <v>261</v>
      </c>
      <c r="C49" s="126" t="s">
        <v>49</v>
      </c>
      <c r="D49" s="11" t="str">
        <f t="shared" si="0"/>
        <v>https://zakupivli.pro/gov/tenders/UA-2022-08-19-006816-a</v>
      </c>
      <c r="E49" s="81" t="s">
        <v>258</v>
      </c>
      <c r="F49" s="80" t="s">
        <v>257</v>
      </c>
      <c r="G49" s="46" t="s">
        <v>28</v>
      </c>
      <c r="H49" s="11">
        <f t="shared" si="1"/>
        <v>45.797466666666665</v>
      </c>
      <c r="I49" s="52">
        <v>38</v>
      </c>
      <c r="J49" s="26">
        <f t="shared" si="2"/>
        <v>45.797466666666665</v>
      </c>
      <c r="K49" s="26">
        <f t="shared" si="3"/>
        <v>45797.46666666667</v>
      </c>
      <c r="L49" s="53">
        <v>54956.96</v>
      </c>
      <c r="M49" s="11">
        <f t="shared" si="4"/>
        <v>45.797466666666665</v>
      </c>
      <c r="N49" s="52">
        <v>38</v>
      </c>
      <c r="O49" s="25">
        <f t="shared" si="5"/>
        <v>45.797466666666665</v>
      </c>
      <c r="P49" s="34">
        <v>331</v>
      </c>
      <c r="Q49" s="95" t="s">
        <v>275</v>
      </c>
      <c r="R49" s="82">
        <v>44792</v>
      </c>
      <c r="S49" s="59" t="s">
        <v>151</v>
      </c>
      <c r="T49" s="61">
        <f t="shared" si="7"/>
        <v>35.44845</v>
      </c>
      <c r="U49" s="52">
        <v>38</v>
      </c>
      <c r="V49" s="41">
        <f t="shared" si="8"/>
        <v>35.44845</v>
      </c>
      <c r="W49" s="41">
        <f t="shared" si="9"/>
        <v>35448.450000000004</v>
      </c>
      <c r="X49" s="58">
        <v>42538.14</v>
      </c>
      <c r="Y49" s="91" t="s">
        <v>224</v>
      </c>
      <c r="Z49" s="11"/>
      <c r="AA49" s="12"/>
    </row>
    <row r="50" spans="1:27" s="2" customFormat="1" ht="30" customHeight="1" thickBot="1">
      <c r="A50" s="16">
        <v>42</v>
      </c>
      <c r="B50" s="11" t="s">
        <v>261</v>
      </c>
      <c r="C50" s="126" t="s">
        <v>54</v>
      </c>
      <c r="D50" s="11" t="str">
        <f t="shared" si="0"/>
        <v>https://prozorro.gov.ua/tender/UA-2022-08-19-006931-a</v>
      </c>
      <c r="E50" s="81" t="s">
        <v>258</v>
      </c>
      <c r="F50" s="80" t="s">
        <v>257</v>
      </c>
      <c r="G50" s="46" t="s">
        <v>62</v>
      </c>
      <c r="H50" s="11">
        <f t="shared" si="1"/>
        <v>21.315525</v>
      </c>
      <c r="I50" s="52">
        <v>42</v>
      </c>
      <c r="J50" s="26">
        <f t="shared" si="2"/>
        <v>21.315525</v>
      </c>
      <c r="K50" s="26">
        <f t="shared" si="3"/>
        <v>21315.525</v>
      </c>
      <c r="L50" s="53">
        <v>25578.63</v>
      </c>
      <c r="M50" s="11">
        <f t="shared" si="4"/>
        <v>21.315525</v>
      </c>
      <c r="N50" s="52">
        <v>42</v>
      </c>
      <c r="O50" s="25">
        <f t="shared" si="5"/>
        <v>21.315525</v>
      </c>
      <c r="P50" s="34">
        <v>103572</v>
      </c>
      <c r="Q50" s="15" t="str">
        <f t="shared" si="6"/>
        <v>https://prozorro.gov.ua/tender/UA-2022-08-19-006931-a</v>
      </c>
      <c r="R50" s="82">
        <v>44792</v>
      </c>
      <c r="S50" s="59" t="s">
        <v>152</v>
      </c>
      <c r="T50" s="61">
        <f t="shared" si="7"/>
        <v>20.85955</v>
      </c>
      <c r="U50" s="52">
        <v>42</v>
      </c>
      <c r="V50" s="41">
        <f t="shared" si="8"/>
        <v>20.85955</v>
      </c>
      <c r="W50" s="41">
        <f t="shared" si="9"/>
        <v>20859.55</v>
      </c>
      <c r="X50" s="58">
        <v>25031.46</v>
      </c>
      <c r="Y50" s="91" t="s">
        <v>225</v>
      </c>
      <c r="Z50" s="11"/>
      <c r="AA50" s="12"/>
    </row>
    <row r="51" spans="1:27" s="2" customFormat="1" ht="71.25" customHeight="1" thickBot="1">
      <c r="A51" s="16">
        <v>43</v>
      </c>
      <c r="B51" s="11" t="s">
        <v>262</v>
      </c>
      <c r="C51" s="126" t="s">
        <v>82</v>
      </c>
      <c r="D51" s="11" t="str">
        <f t="shared" si="0"/>
        <v>https://prozorro.gov.ua/tender/UA-2022-08-22-009490-a</v>
      </c>
      <c r="E51" s="81" t="s">
        <v>258</v>
      </c>
      <c r="F51" s="80" t="s">
        <v>257</v>
      </c>
      <c r="G51" s="23" t="s">
        <v>57</v>
      </c>
      <c r="H51" s="11">
        <f t="shared" si="1"/>
        <v>2.735</v>
      </c>
      <c r="I51" s="50">
        <v>1</v>
      </c>
      <c r="J51" s="26">
        <f t="shared" si="2"/>
        <v>2.735</v>
      </c>
      <c r="K51" s="26">
        <f t="shared" si="3"/>
        <v>2735</v>
      </c>
      <c r="L51" s="53">
        <v>3282</v>
      </c>
      <c r="M51" s="11">
        <f t="shared" si="4"/>
        <v>2.735</v>
      </c>
      <c r="N51" s="50">
        <v>1</v>
      </c>
      <c r="O51" s="25">
        <f t="shared" si="5"/>
        <v>2.735</v>
      </c>
      <c r="P51" s="34">
        <v>54083.34</v>
      </c>
      <c r="Q51" s="15" t="str">
        <f t="shared" si="6"/>
        <v>https://prozorro.gov.ua/tender/UA-2022-08-22-009490-a</v>
      </c>
      <c r="R51" s="82">
        <v>44795</v>
      </c>
      <c r="S51" s="59" t="s">
        <v>153</v>
      </c>
      <c r="T51" s="61">
        <f t="shared" si="7"/>
        <v>2.735</v>
      </c>
      <c r="U51" s="50">
        <v>1</v>
      </c>
      <c r="V51" s="41">
        <f t="shared" si="8"/>
        <v>2.735</v>
      </c>
      <c r="W51" s="41">
        <f t="shared" si="9"/>
        <v>2735</v>
      </c>
      <c r="X51" s="58">
        <v>3282</v>
      </c>
      <c r="Y51" s="87" t="s">
        <v>226</v>
      </c>
      <c r="Z51" s="11"/>
      <c r="AA51" s="12"/>
    </row>
    <row r="52" spans="1:27" s="2" customFormat="1" ht="91.5" customHeight="1" thickBot="1">
      <c r="A52" s="16">
        <v>44</v>
      </c>
      <c r="B52" s="11" t="s">
        <v>262</v>
      </c>
      <c r="C52" s="124" t="s">
        <v>50</v>
      </c>
      <c r="D52" s="11" t="str">
        <f t="shared" si="0"/>
        <v>https://prozorro.gov.ua/tender/UA-2022-09-07-000447-a</v>
      </c>
      <c r="E52" s="81" t="s">
        <v>258</v>
      </c>
      <c r="F52" s="80" t="s">
        <v>257</v>
      </c>
      <c r="G52" s="23" t="s">
        <v>29</v>
      </c>
      <c r="H52" s="11">
        <f t="shared" si="1"/>
        <v>2.75</v>
      </c>
      <c r="I52" s="50">
        <v>1</v>
      </c>
      <c r="J52" s="26">
        <f t="shared" si="2"/>
        <v>2.75</v>
      </c>
      <c r="K52" s="26">
        <f t="shared" si="3"/>
        <v>2750</v>
      </c>
      <c r="L52" s="26">
        <v>3300</v>
      </c>
      <c r="M52" s="11">
        <f t="shared" si="4"/>
        <v>2.75</v>
      </c>
      <c r="N52" s="50">
        <v>1</v>
      </c>
      <c r="O52" s="25">
        <f t="shared" si="5"/>
        <v>2.75</v>
      </c>
      <c r="P52" s="34">
        <v>380185</v>
      </c>
      <c r="Q52" s="15" t="str">
        <f t="shared" si="6"/>
        <v>https://prozorro.gov.ua/tender/UA-2022-09-07-000447-a</v>
      </c>
      <c r="R52" s="82">
        <v>44811</v>
      </c>
      <c r="S52" s="28" t="s">
        <v>154</v>
      </c>
      <c r="T52" s="61">
        <f t="shared" si="7"/>
        <v>2.75</v>
      </c>
      <c r="U52" s="50">
        <v>1</v>
      </c>
      <c r="V52" s="41">
        <f t="shared" si="8"/>
        <v>2.75</v>
      </c>
      <c r="W52" s="41">
        <f t="shared" si="9"/>
        <v>2750</v>
      </c>
      <c r="X52" s="55">
        <v>3300</v>
      </c>
      <c r="Y52" s="89" t="s">
        <v>227</v>
      </c>
      <c r="Z52" s="11"/>
      <c r="AA52" s="12"/>
    </row>
    <row r="53" spans="1:27" s="2" customFormat="1" ht="45" customHeight="1" thickBot="1">
      <c r="A53" s="16">
        <v>45</v>
      </c>
      <c r="B53" s="11" t="s">
        <v>261</v>
      </c>
      <c r="C53" s="124" t="s">
        <v>83</v>
      </c>
      <c r="D53" s="11" t="str">
        <f t="shared" si="0"/>
        <v>https://prozorro.gov.ua/tender/UA-2022-09-08-004545-a</v>
      </c>
      <c r="E53" s="81" t="s">
        <v>258</v>
      </c>
      <c r="F53" s="80" t="s">
        <v>257</v>
      </c>
      <c r="G53" s="23" t="s">
        <v>28</v>
      </c>
      <c r="H53" s="11">
        <f t="shared" si="1"/>
        <v>50.694166666666675</v>
      </c>
      <c r="I53" s="50">
        <v>436</v>
      </c>
      <c r="J53" s="26">
        <f t="shared" si="2"/>
        <v>50.694166666666675</v>
      </c>
      <c r="K53" s="26">
        <f t="shared" si="3"/>
        <v>50694.16666666667</v>
      </c>
      <c r="L53" s="26">
        <v>60833</v>
      </c>
      <c r="M53" s="11">
        <f t="shared" si="4"/>
        <v>50.694166666666675</v>
      </c>
      <c r="N53" s="50">
        <v>436</v>
      </c>
      <c r="O53" s="25">
        <f t="shared" si="5"/>
        <v>50.694166666666675</v>
      </c>
      <c r="P53" s="34">
        <v>12060</v>
      </c>
      <c r="Q53" s="15" t="str">
        <f t="shared" si="6"/>
        <v>https://prozorro.gov.ua/tender/UA-2022-09-08-004545-a</v>
      </c>
      <c r="R53" s="82">
        <v>44812</v>
      </c>
      <c r="S53" s="28" t="s">
        <v>155</v>
      </c>
      <c r="T53" s="89" t="s">
        <v>288</v>
      </c>
      <c r="U53" s="50">
        <v>436</v>
      </c>
      <c r="V53" s="89" t="s">
        <v>288</v>
      </c>
      <c r="W53" s="89" t="s">
        <v>288</v>
      </c>
      <c r="X53" s="89" t="s">
        <v>288</v>
      </c>
      <c r="Y53" s="89" t="s">
        <v>288</v>
      </c>
      <c r="Z53" s="38" t="s">
        <v>33</v>
      </c>
      <c r="AA53" s="12"/>
    </row>
    <row r="54" spans="1:27" s="2" customFormat="1" ht="103.5" customHeight="1" thickBot="1">
      <c r="A54" s="16">
        <v>46</v>
      </c>
      <c r="B54" s="11" t="s">
        <v>261</v>
      </c>
      <c r="C54" s="124" t="s">
        <v>84</v>
      </c>
      <c r="D54" s="11" t="str">
        <f t="shared" si="0"/>
        <v>https://prozorro.gov.ua/tender/UA-2022-09-09-003216-a</v>
      </c>
      <c r="E54" s="81" t="s">
        <v>258</v>
      </c>
      <c r="F54" s="80" t="s">
        <v>257</v>
      </c>
      <c r="G54" s="23" t="s">
        <v>28</v>
      </c>
      <c r="H54" s="11">
        <f t="shared" si="1"/>
        <v>2.072</v>
      </c>
      <c r="I54" s="50">
        <v>28</v>
      </c>
      <c r="J54" s="26">
        <f t="shared" si="2"/>
        <v>2.072</v>
      </c>
      <c r="K54" s="26">
        <f t="shared" si="3"/>
        <v>2072</v>
      </c>
      <c r="L54" s="26">
        <v>2486.4</v>
      </c>
      <c r="M54" s="11">
        <f t="shared" si="4"/>
        <v>2.072</v>
      </c>
      <c r="N54" s="50">
        <v>28</v>
      </c>
      <c r="O54" s="25">
        <f t="shared" si="5"/>
        <v>2.072</v>
      </c>
      <c r="P54" s="34">
        <v>115832</v>
      </c>
      <c r="Q54" s="15" t="str">
        <f t="shared" si="6"/>
        <v>https://prozorro.gov.ua/tender/UA-2022-09-09-003216-a</v>
      </c>
      <c r="R54" s="82">
        <v>44813</v>
      </c>
      <c r="S54" s="28" t="s">
        <v>156</v>
      </c>
      <c r="T54" s="61">
        <f t="shared" si="7"/>
        <v>2.072</v>
      </c>
      <c r="U54" s="50">
        <v>28</v>
      </c>
      <c r="V54" s="41">
        <f t="shared" si="8"/>
        <v>2.072</v>
      </c>
      <c r="W54" s="41">
        <f t="shared" si="9"/>
        <v>2072</v>
      </c>
      <c r="X54" s="55">
        <v>2486.4</v>
      </c>
      <c r="Y54" s="89" t="s">
        <v>218</v>
      </c>
      <c r="Z54" s="11"/>
      <c r="AA54" s="38"/>
    </row>
    <row r="55" spans="1:27" s="2" customFormat="1" ht="90.75" customHeight="1" thickBot="1">
      <c r="A55" s="16">
        <v>47</v>
      </c>
      <c r="B55" s="11" t="s">
        <v>262</v>
      </c>
      <c r="C55" s="124" t="s">
        <v>85</v>
      </c>
      <c r="D55" s="11" t="str">
        <f t="shared" si="0"/>
        <v>https://prozorro.gov.ua/tender/UA-2022-09-09-007037-a</v>
      </c>
      <c r="E55" s="81" t="s">
        <v>258</v>
      </c>
      <c r="F55" s="80" t="s">
        <v>257</v>
      </c>
      <c r="G55" s="23" t="s">
        <v>29</v>
      </c>
      <c r="H55" s="11">
        <f t="shared" si="1"/>
        <v>10.208333333333334</v>
      </c>
      <c r="I55" s="50">
        <v>1</v>
      </c>
      <c r="J55" s="26">
        <f t="shared" si="2"/>
        <v>10.208333333333334</v>
      </c>
      <c r="K55" s="26">
        <f t="shared" si="3"/>
        <v>10208.333333333334</v>
      </c>
      <c r="L55" s="26">
        <v>12250</v>
      </c>
      <c r="M55" s="11">
        <f t="shared" si="4"/>
        <v>10.208333333333334</v>
      </c>
      <c r="N55" s="50">
        <v>1</v>
      </c>
      <c r="O55" s="25">
        <f t="shared" si="5"/>
        <v>10.208333333333334</v>
      </c>
      <c r="P55" s="34">
        <v>79560.07</v>
      </c>
      <c r="Q55" s="15" t="str">
        <f t="shared" si="6"/>
        <v>https://prozorro.gov.ua/tender/UA-2022-09-09-007037-a</v>
      </c>
      <c r="R55" s="82">
        <v>44813</v>
      </c>
      <c r="S55" s="28" t="s">
        <v>157</v>
      </c>
      <c r="T55" s="61">
        <f t="shared" si="7"/>
        <v>10.208333333333334</v>
      </c>
      <c r="U55" s="50">
        <v>1</v>
      </c>
      <c r="V55" s="41">
        <f t="shared" si="8"/>
        <v>10.208333333333334</v>
      </c>
      <c r="W55" s="41">
        <f t="shared" si="9"/>
        <v>10208.333333333334</v>
      </c>
      <c r="X55" s="55">
        <v>12250</v>
      </c>
      <c r="Y55" s="89" t="s">
        <v>218</v>
      </c>
      <c r="Z55" s="11"/>
      <c r="AA55" s="12"/>
    </row>
    <row r="56" spans="1:27" s="2" customFormat="1" ht="50.25" customHeight="1" thickBot="1">
      <c r="A56" s="16">
        <v>48</v>
      </c>
      <c r="B56" s="11" t="s">
        <v>262</v>
      </c>
      <c r="C56" s="124" t="s">
        <v>48</v>
      </c>
      <c r="D56" s="11" t="str">
        <f t="shared" si="0"/>
        <v>https://prozorro.gov.ua/tender/UA-2022-09-12-006193-a</v>
      </c>
      <c r="E56" s="81" t="s">
        <v>258</v>
      </c>
      <c r="F56" s="80" t="s">
        <v>257</v>
      </c>
      <c r="G56" s="23" t="s">
        <v>29</v>
      </c>
      <c r="H56" s="11">
        <f t="shared" si="1"/>
        <v>81.94445</v>
      </c>
      <c r="I56" s="50">
        <v>1</v>
      </c>
      <c r="J56" s="26">
        <f t="shared" si="2"/>
        <v>81.94445</v>
      </c>
      <c r="K56" s="26">
        <f t="shared" si="3"/>
        <v>81944.45</v>
      </c>
      <c r="L56" s="26">
        <v>98333.34</v>
      </c>
      <c r="M56" s="11">
        <f t="shared" si="4"/>
        <v>81.94445</v>
      </c>
      <c r="N56" s="50">
        <v>1</v>
      </c>
      <c r="O56" s="25">
        <f t="shared" si="5"/>
        <v>81.94445</v>
      </c>
      <c r="P56" s="34">
        <v>19000</v>
      </c>
      <c r="Q56" s="15" t="str">
        <f t="shared" si="6"/>
        <v>https://prozorro.gov.ua/tender/UA-2022-09-12-006193-a</v>
      </c>
      <c r="R56" s="82">
        <v>44816</v>
      </c>
      <c r="S56" s="28" t="s">
        <v>158</v>
      </c>
      <c r="T56" s="61">
        <f t="shared" si="7"/>
        <v>81.53472500000001</v>
      </c>
      <c r="U56" s="50">
        <v>1</v>
      </c>
      <c r="V56" s="41">
        <f t="shared" si="8"/>
        <v>81.53472500000001</v>
      </c>
      <c r="W56" s="41">
        <f t="shared" si="9"/>
        <v>81534.725</v>
      </c>
      <c r="X56" s="55">
        <v>97841.67</v>
      </c>
      <c r="Y56" s="89" t="s">
        <v>228</v>
      </c>
      <c r="Z56" s="11"/>
      <c r="AA56" s="12"/>
    </row>
    <row r="57" spans="1:27" s="2" customFormat="1" ht="58.5" customHeight="1" thickBot="1">
      <c r="A57" s="16">
        <v>49</v>
      </c>
      <c r="B57" s="11" t="s">
        <v>61</v>
      </c>
      <c r="C57" s="124" t="s">
        <v>80</v>
      </c>
      <c r="D57" s="11" t="str">
        <f t="shared" si="0"/>
        <v>https://prozorro.gov.ua/tender/UA-2022-09-14-004346-a</v>
      </c>
      <c r="E57" s="97" t="s">
        <v>277</v>
      </c>
      <c r="F57" s="80" t="s">
        <v>257</v>
      </c>
      <c r="G57" s="23" t="s">
        <v>32</v>
      </c>
      <c r="H57" s="11">
        <f t="shared" si="1"/>
        <v>515.8125</v>
      </c>
      <c r="I57" s="50">
        <v>1</v>
      </c>
      <c r="J57" s="26">
        <f t="shared" si="2"/>
        <v>515.8125</v>
      </c>
      <c r="K57" s="26">
        <f t="shared" si="3"/>
        <v>515812.5</v>
      </c>
      <c r="L57" s="26">
        <v>618975</v>
      </c>
      <c r="M57" s="11">
        <f t="shared" si="4"/>
        <v>515.8125</v>
      </c>
      <c r="N57" s="50">
        <v>1</v>
      </c>
      <c r="O57" s="25">
        <f t="shared" si="5"/>
        <v>515.8125</v>
      </c>
      <c r="P57" s="34">
        <v>4836.26</v>
      </c>
      <c r="Q57" s="15" t="str">
        <f t="shared" si="6"/>
        <v>https://prozorro.gov.ua/tender/UA-2022-09-14-004346-a</v>
      </c>
      <c r="R57" s="82">
        <v>44818</v>
      </c>
      <c r="S57" s="28" t="s">
        <v>159</v>
      </c>
      <c r="T57" s="89" t="s">
        <v>288</v>
      </c>
      <c r="U57" s="50">
        <v>1</v>
      </c>
      <c r="V57" s="89" t="s">
        <v>288</v>
      </c>
      <c r="W57" s="89" t="s">
        <v>288</v>
      </c>
      <c r="X57" s="89" t="s">
        <v>288</v>
      </c>
      <c r="Y57" s="89" t="s">
        <v>288</v>
      </c>
      <c r="Z57" s="38" t="s">
        <v>33</v>
      </c>
      <c r="AA57" s="12"/>
    </row>
    <row r="58" spans="1:27" s="2" customFormat="1" ht="87.75" customHeight="1" thickBot="1">
      <c r="A58" s="16">
        <v>50</v>
      </c>
      <c r="B58" s="11" t="s">
        <v>262</v>
      </c>
      <c r="C58" s="124" t="s">
        <v>51</v>
      </c>
      <c r="D58" s="11" t="str">
        <f t="shared" si="0"/>
        <v>https://prozorro.gov.ua/tender/UA-2022-09-16-009432-a</v>
      </c>
      <c r="E58" s="81" t="s">
        <v>258</v>
      </c>
      <c r="F58" s="80" t="s">
        <v>257</v>
      </c>
      <c r="G58" s="23" t="s">
        <v>29</v>
      </c>
      <c r="H58" s="11">
        <f t="shared" si="1"/>
        <v>0.2758333333333334</v>
      </c>
      <c r="I58" s="50">
        <v>1</v>
      </c>
      <c r="J58" s="26">
        <f t="shared" si="2"/>
        <v>0.2758333333333334</v>
      </c>
      <c r="K58" s="26">
        <f t="shared" si="3"/>
        <v>275.83333333333337</v>
      </c>
      <c r="L58" s="26">
        <v>331</v>
      </c>
      <c r="M58" s="11">
        <f t="shared" si="4"/>
        <v>0.2758333333333334</v>
      </c>
      <c r="N58" s="50">
        <v>1</v>
      </c>
      <c r="O58" s="25">
        <f t="shared" si="5"/>
        <v>0.2758333333333334</v>
      </c>
      <c r="P58" s="34">
        <v>103417</v>
      </c>
      <c r="Q58" s="15" t="str">
        <f t="shared" si="6"/>
        <v>https://prozorro.gov.ua/tender/UA-2022-09-16-009432-a</v>
      </c>
      <c r="R58" s="82">
        <v>44820</v>
      </c>
      <c r="S58" s="28" t="s">
        <v>160</v>
      </c>
      <c r="T58" s="61">
        <f t="shared" si="7"/>
        <v>0.2758333333333334</v>
      </c>
      <c r="U58" s="50">
        <v>1</v>
      </c>
      <c r="V58" s="41">
        <f t="shared" si="8"/>
        <v>0.2758333333333334</v>
      </c>
      <c r="W58" s="41">
        <f t="shared" si="9"/>
        <v>275.83333333333337</v>
      </c>
      <c r="X58" s="55">
        <v>331</v>
      </c>
      <c r="Y58" s="89" t="s">
        <v>229</v>
      </c>
      <c r="Z58" s="11"/>
      <c r="AA58" s="12"/>
    </row>
    <row r="59" spans="1:27" s="2" customFormat="1" ht="67.5" customHeight="1" thickBot="1">
      <c r="A59" s="16">
        <v>51</v>
      </c>
      <c r="B59" s="11" t="s">
        <v>262</v>
      </c>
      <c r="C59" s="124" t="s">
        <v>52</v>
      </c>
      <c r="D59" s="11" t="str">
        <f t="shared" si="0"/>
        <v>https://prozorro.gov.ua/tender/UA-2022-09-19-006278-a</v>
      </c>
      <c r="E59" s="81" t="s">
        <v>258</v>
      </c>
      <c r="F59" s="80" t="s">
        <v>257</v>
      </c>
      <c r="G59" s="23" t="s">
        <v>29</v>
      </c>
      <c r="H59" s="11">
        <f t="shared" si="1"/>
        <v>1.9166666666666667</v>
      </c>
      <c r="I59" s="50">
        <v>1</v>
      </c>
      <c r="J59" s="26">
        <f t="shared" si="2"/>
        <v>1.9166666666666667</v>
      </c>
      <c r="K59" s="26">
        <f t="shared" si="3"/>
        <v>1916.6666666666667</v>
      </c>
      <c r="L59" s="26">
        <v>2300</v>
      </c>
      <c r="M59" s="11">
        <f t="shared" si="4"/>
        <v>1.9166666666666667</v>
      </c>
      <c r="N59" s="50">
        <v>1</v>
      </c>
      <c r="O59" s="25">
        <f t="shared" si="5"/>
        <v>1.9166666666666667</v>
      </c>
      <c r="P59" s="34">
        <v>184950</v>
      </c>
      <c r="Q59" s="15" t="str">
        <f t="shared" si="6"/>
        <v>https://prozorro.gov.ua/tender/UA-2022-09-19-006278-a</v>
      </c>
      <c r="R59" s="82">
        <v>44823</v>
      </c>
      <c r="S59" s="28" t="s">
        <v>161</v>
      </c>
      <c r="T59" s="61">
        <f t="shared" si="7"/>
        <v>1.9166666666666667</v>
      </c>
      <c r="U59" s="50">
        <v>1</v>
      </c>
      <c r="V59" s="41">
        <f t="shared" si="8"/>
        <v>1.9166666666666667</v>
      </c>
      <c r="W59" s="41">
        <f t="shared" si="9"/>
        <v>1916.6666666666667</v>
      </c>
      <c r="X59" s="55">
        <v>2300</v>
      </c>
      <c r="Y59" s="89" t="s">
        <v>230</v>
      </c>
      <c r="Z59" s="11"/>
      <c r="AA59" s="12"/>
    </row>
    <row r="60" spans="1:27" s="2" customFormat="1" ht="83.25" customHeight="1" thickBot="1">
      <c r="A60" s="16">
        <v>52</v>
      </c>
      <c r="B60" s="11" t="s">
        <v>262</v>
      </c>
      <c r="C60" s="124" t="s">
        <v>44</v>
      </c>
      <c r="D60" s="11" t="str">
        <f t="shared" si="0"/>
        <v>https://prozorro.gov.ua/tender/UA-2022-09-20-012055-a</v>
      </c>
      <c r="E60" s="81" t="s">
        <v>258</v>
      </c>
      <c r="F60" s="80" t="s">
        <v>257</v>
      </c>
      <c r="G60" s="23" t="s">
        <v>29</v>
      </c>
      <c r="H60" s="11">
        <f t="shared" si="1"/>
        <v>43.125</v>
      </c>
      <c r="I60" s="50">
        <v>1</v>
      </c>
      <c r="J60" s="26">
        <f t="shared" si="2"/>
        <v>43.125</v>
      </c>
      <c r="K60" s="26">
        <f t="shared" si="3"/>
        <v>43125</v>
      </c>
      <c r="L60" s="26">
        <v>51750</v>
      </c>
      <c r="M60" s="11">
        <f t="shared" si="4"/>
        <v>43.125</v>
      </c>
      <c r="N60" s="50">
        <v>1</v>
      </c>
      <c r="O60" s="25">
        <f t="shared" si="5"/>
        <v>43.125</v>
      </c>
      <c r="P60" s="34">
        <v>16440</v>
      </c>
      <c r="Q60" s="15" t="str">
        <f t="shared" si="6"/>
        <v>https://prozorro.gov.ua/tender/UA-2022-09-20-012055-a</v>
      </c>
      <c r="R60" s="82">
        <v>44824</v>
      </c>
      <c r="S60" s="28" t="s">
        <v>162</v>
      </c>
      <c r="T60" s="61">
        <f t="shared" si="7"/>
        <v>43.125</v>
      </c>
      <c r="U60" s="50">
        <v>1</v>
      </c>
      <c r="V60" s="41">
        <f t="shared" si="8"/>
        <v>43.125</v>
      </c>
      <c r="W60" s="41">
        <f t="shared" si="9"/>
        <v>43125</v>
      </c>
      <c r="X60" s="55">
        <v>51750</v>
      </c>
      <c r="Y60" s="89" t="s">
        <v>231</v>
      </c>
      <c r="Z60" s="11"/>
      <c r="AA60" s="12"/>
    </row>
    <row r="61" spans="1:27" s="2" customFormat="1" ht="93" customHeight="1" thickBot="1">
      <c r="A61" s="16">
        <v>53</v>
      </c>
      <c r="B61" s="11" t="s">
        <v>61</v>
      </c>
      <c r="C61" s="124" t="s">
        <v>79</v>
      </c>
      <c r="D61" s="11" t="str">
        <f t="shared" si="0"/>
        <v>https://prozorro.gov.ua/tender/UA-2022-09-21-011605-a</v>
      </c>
      <c r="E61" s="97" t="s">
        <v>277</v>
      </c>
      <c r="F61" s="98" t="s">
        <v>278</v>
      </c>
      <c r="G61" s="23" t="s">
        <v>32</v>
      </c>
      <c r="H61" s="11">
        <f t="shared" si="1"/>
        <v>471.6</v>
      </c>
      <c r="I61" s="50">
        <v>1</v>
      </c>
      <c r="J61" s="26">
        <f t="shared" si="2"/>
        <v>471.6</v>
      </c>
      <c r="K61" s="26">
        <f t="shared" si="3"/>
        <v>471600</v>
      </c>
      <c r="L61" s="26">
        <v>565920</v>
      </c>
      <c r="M61" s="11">
        <f t="shared" si="4"/>
        <v>471.6</v>
      </c>
      <c r="N61" s="50">
        <v>1</v>
      </c>
      <c r="O61" s="25">
        <f t="shared" si="5"/>
        <v>471.6</v>
      </c>
      <c r="P61" s="34">
        <v>304575</v>
      </c>
      <c r="Q61" s="15" t="str">
        <f t="shared" si="6"/>
        <v>https://prozorro.gov.ua/tender/UA-2022-09-21-011605-a</v>
      </c>
      <c r="R61" s="82">
        <v>44825</v>
      </c>
      <c r="S61" s="28" t="s">
        <v>163</v>
      </c>
      <c r="T61" s="61">
        <f t="shared" si="7"/>
        <v>470.8737083333333</v>
      </c>
      <c r="U61" s="50">
        <v>1</v>
      </c>
      <c r="V61" s="41">
        <f t="shared" si="8"/>
        <v>470.8737083333333</v>
      </c>
      <c r="W61" s="41">
        <f t="shared" si="9"/>
        <v>470873.7083333333</v>
      </c>
      <c r="X61" s="55">
        <v>565048.45</v>
      </c>
      <c r="Y61" s="89" t="s">
        <v>232</v>
      </c>
      <c r="Z61" s="11"/>
      <c r="AA61" s="38"/>
    </row>
    <row r="62" spans="1:27" s="2" customFormat="1" ht="87" customHeight="1" thickBot="1">
      <c r="A62" s="16">
        <v>54</v>
      </c>
      <c r="B62" s="11" t="s">
        <v>61</v>
      </c>
      <c r="C62" s="124" t="s">
        <v>86</v>
      </c>
      <c r="D62" s="11" t="str">
        <f t="shared" si="0"/>
        <v>https://prozorro.gov.ua/tender/UA-2022-09-21-011620-a</v>
      </c>
      <c r="E62" s="97" t="s">
        <v>277</v>
      </c>
      <c r="F62" s="98" t="s">
        <v>278</v>
      </c>
      <c r="G62" s="23" t="s">
        <v>32</v>
      </c>
      <c r="H62" s="11">
        <f t="shared" si="1"/>
        <v>181.62083333333334</v>
      </c>
      <c r="I62" s="50">
        <v>1</v>
      </c>
      <c r="J62" s="26">
        <f t="shared" si="2"/>
        <v>181.62083333333334</v>
      </c>
      <c r="K62" s="26">
        <f t="shared" si="3"/>
        <v>181620.83333333334</v>
      </c>
      <c r="L62" s="26">
        <v>217945</v>
      </c>
      <c r="M62" s="11">
        <f t="shared" si="4"/>
        <v>181.62083333333334</v>
      </c>
      <c r="N62" s="50">
        <v>1</v>
      </c>
      <c r="O62" s="25">
        <f t="shared" si="5"/>
        <v>181.62083333333334</v>
      </c>
      <c r="P62" s="34">
        <v>471600</v>
      </c>
      <c r="Q62" s="15" t="str">
        <f t="shared" si="6"/>
        <v>https://prozorro.gov.ua/tender/UA-2022-09-21-011620-a</v>
      </c>
      <c r="R62" s="82">
        <v>44825</v>
      </c>
      <c r="S62" s="28" t="s">
        <v>164</v>
      </c>
      <c r="T62" s="61">
        <f t="shared" si="7"/>
        <v>180.93594166666668</v>
      </c>
      <c r="U62" s="50">
        <v>1</v>
      </c>
      <c r="V62" s="41">
        <f t="shared" si="8"/>
        <v>180.93594166666668</v>
      </c>
      <c r="W62" s="41">
        <f t="shared" si="9"/>
        <v>180935.94166666668</v>
      </c>
      <c r="X62" s="55">
        <v>217123.13</v>
      </c>
      <c r="Y62" s="89" t="s">
        <v>233</v>
      </c>
      <c r="Z62" s="11"/>
      <c r="AA62" s="38"/>
    </row>
    <row r="63" spans="1:27" s="2" customFormat="1" ht="30" customHeight="1" thickBot="1">
      <c r="A63" s="16">
        <v>55</v>
      </c>
      <c r="B63" s="11" t="s">
        <v>261</v>
      </c>
      <c r="C63" s="124" t="s">
        <v>26</v>
      </c>
      <c r="D63" s="11" t="str">
        <f t="shared" si="0"/>
        <v>https://prozorro.gov.ua/tender/UA-2022-09-22-007047-a</v>
      </c>
      <c r="E63" s="81" t="s">
        <v>258</v>
      </c>
      <c r="F63" s="80" t="s">
        <v>257</v>
      </c>
      <c r="G63" s="23" t="s">
        <v>63</v>
      </c>
      <c r="H63" s="11">
        <f t="shared" si="1"/>
        <v>24.731</v>
      </c>
      <c r="I63" s="50">
        <v>140</v>
      </c>
      <c r="J63" s="26">
        <f t="shared" si="2"/>
        <v>24.731</v>
      </c>
      <c r="K63" s="26">
        <f t="shared" si="3"/>
        <v>24731</v>
      </c>
      <c r="L63" s="26">
        <v>29677.2</v>
      </c>
      <c r="M63" s="11">
        <f t="shared" si="4"/>
        <v>24.731</v>
      </c>
      <c r="N63" s="50">
        <v>140</v>
      </c>
      <c r="O63" s="25">
        <f t="shared" si="5"/>
        <v>24.731</v>
      </c>
      <c r="P63" s="35">
        <v>3600</v>
      </c>
      <c r="Q63" s="15" t="str">
        <f t="shared" si="6"/>
        <v>https://prozorro.gov.ua/tender/UA-2022-09-22-007047-a</v>
      </c>
      <c r="R63" s="82">
        <v>44826</v>
      </c>
      <c r="S63" s="28" t="s">
        <v>165</v>
      </c>
      <c r="T63" s="61">
        <f t="shared" si="7"/>
        <v>24.731</v>
      </c>
      <c r="U63" s="50">
        <v>140</v>
      </c>
      <c r="V63" s="41">
        <f t="shared" si="8"/>
        <v>24.731</v>
      </c>
      <c r="W63" s="41">
        <f t="shared" si="9"/>
        <v>24731</v>
      </c>
      <c r="X63" s="26">
        <v>29677.2</v>
      </c>
      <c r="Y63" s="89" t="s">
        <v>234</v>
      </c>
      <c r="Z63" s="11"/>
      <c r="AA63" s="12"/>
    </row>
    <row r="64" spans="1:27" s="75" customFormat="1" ht="30" customHeight="1" thickBot="1">
      <c r="A64" s="62">
        <v>56</v>
      </c>
      <c r="B64" s="11" t="s">
        <v>261</v>
      </c>
      <c r="C64" s="124" t="s">
        <v>53</v>
      </c>
      <c r="D64" s="63" t="str">
        <f t="shared" si="0"/>
        <v>https://prozorro.gov.ua/tender/UA-2022-10-01-000016-a</v>
      </c>
      <c r="E64" s="81" t="s">
        <v>258</v>
      </c>
      <c r="F64" s="80" t="s">
        <v>257</v>
      </c>
      <c r="G64" s="47" t="s">
        <v>28</v>
      </c>
      <c r="H64" s="63">
        <f t="shared" si="1"/>
        <v>1209.5166666666667</v>
      </c>
      <c r="I64" s="64">
        <v>53</v>
      </c>
      <c r="J64" s="65">
        <f t="shared" si="2"/>
        <v>1209.5166666666667</v>
      </c>
      <c r="K64" s="65">
        <f t="shared" si="3"/>
        <v>1209516.6666666667</v>
      </c>
      <c r="L64" s="65">
        <v>1451420</v>
      </c>
      <c r="M64" s="63">
        <f t="shared" si="4"/>
        <v>1209.5166666666667</v>
      </c>
      <c r="N64" s="64">
        <v>53</v>
      </c>
      <c r="O64" s="66">
        <f t="shared" si="5"/>
        <v>1209.5166666666667</v>
      </c>
      <c r="P64" s="67">
        <v>28152</v>
      </c>
      <c r="Q64" s="68" t="str">
        <f t="shared" si="6"/>
        <v>https://prozorro.gov.ua/tender/UA-2022-10-01-000016-a</v>
      </c>
      <c r="R64" s="69">
        <v>44835</v>
      </c>
      <c r="S64" s="70" t="s">
        <v>166</v>
      </c>
      <c r="T64" s="71">
        <f t="shared" si="7"/>
        <v>1095.5</v>
      </c>
      <c r="U64" s="64">
        <v>53</v>
      </c>
      <c r="V64" s="72">
        <f t="shared" si="8"/>
        <v>1095.5</v>
      </c>
      <c r="W64" s="72">
        <f t="shared" si="9"/>
        <v>1095500</v>
      </c>
      <c r="X64" s="73">
        <v>1314600</v>
      </c>
      <c r="Y64" s="92" t="s">
        <v>235</v>
      </c>
      <c r="Z64" s="63"/>
      <c r="AA64" s="74"/>
    </row>
    <row r="65" spans="1:27" s="2" customFormat="1" ht="53.25" customHeight="1" thickBot="1">
      <c r="A65" s="16">
        <v>57</v>
      </c>
      <c r="B65" s="11" t="s">
        <v>262</v>
      </c>
      <c r="C65" s="124" t="s">
        <v>23</v>
      </c>
      <c r="D65" s="11" t="str">
        <f t="shared" si="0"/>
        <v>https://prozorro.gov.ua/tender/UA-2022-10-05-009512-a</v>
      </c>
      <c r="E65" s="81" t="s">
        <v>258</v>
      </c>
      <c r="F65" s="80" t="s">
        <v>257</v>
      </c>
      <c r="G65" s="23" t="s">
        <v>29</v>
      </c>
      <c r="H65" s="11">
        <f t="shared" si="1"/>
        <v>14.375</v>
      </c>
      <c r="I65" s="50">
        <v>1</v>
      </c>
      <c r="J65" s="26">
        <f t="shared" si="2"/>
        <v>14.375</v>
      </c>
      <c r="K65" s="26">
        <f t="shared" si="3"/>
        <v>14375</v>
      </c>
      <c r="L65" s="26">
        <v>17250</v>
      </c>
      <c r="M65" s="11">
        <f t="shared" si="4"/>
        <v>14.375</v>
      </c>
      <c r="N65" s="50">
        <v>1</v>
      </c>
      <c r="O65" s="25">
        <f t="shared" si="5"/>
        <v>14.375</v>
      </c>
      <c r="P65" s="35">
        <v>50300</v>
      </c>
      <c r="Q65" s="15" t="str">
        <f t="shared" si="6"/>
        <v>https://prozorro.gov.ua/tender/UA-2022-10-05-009512-a</v>
      </c>
      <c r="R65" s="82">
        <v>44839</v>
      </c>
      <c r="S65" s="28" t="s">
        <v>167</v>
      </c>
      <c r="T65" s="61">
        <f t="shared" si="7"/>
        <v>14.375</v>
      </c>
      <c r="U65" s="50">
        <v>1</v>
      </c>
      <c r="V65" s="41">
        <f t="shared" si="8"/>
        <v>14.375</v>
      </c>
      <c r="W65" s="41">
        <f t="shared" si="9"/>
        <v>14375</v>
      </c>
      <c r="X65" s="55">
        <v>17250</v>
      </c>
      <c r="Y65" s="89" t="s">
        <v>236</v>
      </c>
      <c r="Z65" s="18"/>
      <c r="AA65" s="12"/>
    </row>
    <row r="66" spans="1:27" s="2" customFormat="1" ht="63.75" customHeight="1">
      <c r="A66" s="16">
        <v>58</v>
      </c>
      <c r="B66" s="11" t="s">
        <v>262</v>
      </c>
      <c r="C66" s="124" t="s">
        <v>87</v>
      </c>
      <c r="D66" s="11" t="str">
        <f t="shared" si="0"/>
        <v>https://prozorro.gov.ua/tender/UA-2022-10-07-005711-a</v>
      </c>
      <c r="E66" s="81" t="s">
        <v>258</v>
      </c>
      <c r="F66" s="80" t="s">
        <v>257</v>
      </c>
      <c r="G66" s="23" t="s">
        <v>29</v>
      </c>
      <c r="H66" s="11">
        <f t="shared" si="1"/>
        <v>4.1494</v>
      </c>
      <c r="I66" s="50">
        <v>2</v>
      </c>
      <c r="J66" s="26">
        <f t="shared" si="2"/>
        <v>4.1494</v>
      </c>
      <c r="K66" s="26">
        <f t="shared" si="3"/>
        <v>4149.4</v>
      </c>
      <c r="L66" s="26">
        <v>4979.28</v>
      </c>
      <c r="M66" s="11">
        <f t="shared" si="4"/>
        <v>4.1494</v>
      </c>
      <c r="N66" s="50">
        <v>2</v>
      </c>
      <c r="O66" s="25">
        <f t="shared" si="5"/>
        <v>4.1494</v>
      </c>
      <c r="P66" s="35">
        <v>23345</v>
      </c>
      <c r="Q66" s="15" t="str">
        <f t="shared" si="6"/>
        <v>https://prozorro.gov.ua/tender/UA-2022-10-07-005711-a</v>
      </c>
      <c r="R66" s="82">
        <v>44841</v>
      </c>
      <c r="S66" s="28" t="s">
        <v>168</v>
      </c>
      <c r="T66" s="61">
        <f t="shared" si="7"/>
        <v>4.1494</v>
      </c>
      <c r="U66" s="50">
        <v>2</v>
      </c>
      <c r="V66" s="41">
        <f t="shared" si="8"/>
        <v>4.1494</v>
      </c>
      <c r="W66" s="41">
        <f t="shared" si="9"/>
        <v>4149.4</v>
      </c>
      <c r="X66" s="26">
        <v>4979.28</v>
      </c>
      <c r="Y66" s="89" t="s">
        <v>237</v>
      </c>
      <c r="Z66" s="18"/>
      <c r="AA66" s="12"/>
    </row>
    <row r="67" spans="1:27" s="2" customFormat="1" ht="68.25" customHeight="1" thickBot="1">
      <c r="A67" s="16">
        <v>59</v>
      </c>
      <c r="B67" s="11" t="s">
        <v>61</v>
      </c>
      <c r="C67" s="124" t="s">
        <v>80</v>
      </c>
      <c r="D67" s="11" t="str">
        <f t="shared" si="0"/>
        <v>https://zakupivli.pro/gov/tenders/UA-2022-10-18-007592-a</v>
      </c>
      <c r="E67" s="97" t="s">
        <v>277</v>
      </c>
      <c r="F67" s="98" t="s">
        <v>278</v>
      </c>
      <c r="G67" s="23" t="s">
        <v>32</v>
      </c>
      <c r="H67" s="11">
        <f t="shared" si="1"/>
        <v>515.8125</v>
      </c>
      <c r="I67" s="50">
        <v>1</v>
      </c>
      <c r="J67" s="26">
        <f t="shared" si="2"/>
        <v>515.8125</v>
      </c>
      <c r="K67" s="26">
        <f t="shared" si="3"/>
        <v>515812.5</v>
      </c>
      <c r="L67" s="26">
        <v>618975</v>
      </c>
      <c r="M67" s="11">
        <f t="shared" si="4"/>
        <v>515.8125</v>
      </c>
      <c r="N67" s="50">
        <v>1</v>
      </c>
      <c r="O67" s="25">
        <f t="shared" si="5"/>
        <v>515.8125</v>
      </c>
      <c r="P67" s="35">
        <v>15300</v>
      </c>
      <c r="Q67" s="96" t="s">
        <v>276</v>
      </c>
      <c r="R67" s="82">
        <v>44852</v>
      </c>
      <c r="S67" s="28" t="s">
        <v>169</v>
      </c>
      <c r="T67" s="89" t="s">
        <v>288</v>
      </c>
      <c r="U67" s="50">
        <v>1</v>
      </c>
      <c r="V67" s="89" t="s">
        <v>288</v>
      </c>
      <c r="W67" s="89" t="s">
        <v>288</v>
      </c>
      <c r="X67" s="89" t="s">
        <v>288</v>
      </c>
      <c r="Y67" s="89" t="s">
        <v>288</v>
      </c>
      <c r="Z67" s="38" t="s">
        <v>33</v>
      </c>
      <c r="AA67" s="12"/>
    </row>
    <row r="68" spans="1:27" s="2" customFormat="1" ht="42" customHeight="1" thickBot="1">
      <c r="A68" s="16">
        <v>60</v>
      </c>
      <c r="B68" s="11" t="s">
        <v>261</v>
      </c>
      <c r="C68" s="124" t="s">
        <v>88</v>
      </c>
      <c r="D68" s="11" t="str">
        <f t="shared" si="0"/>
        <v>https://prozorro.gov.ua/tender/UA-2022-11-03-013055-a</v>
      </c>
      <c r="E68" s="81" t="s">
        <v>258</v>
      </c>
      <c r="F68" s="80" t="s">
        <v>257</v>
      </c>
      <c r="G68" s="23" t="s">
        <v>30</v>
      </c>
      <c r="H68" s="11">
        <f t="shared" si="1"/>
        <v>44.5</v>
      </c>
      <c r="I68" s="50">
        <v>1000</v>
      </c>
      <c r="J68" s="26">
        <f t="shared" si="2"/>
        <v>44.5</v>
      </c>
      <c r="K68" s="26">
        <f t="shared" si="3"/>
        <v>44500</v>
      </c>
      <c r="L68" s="26">
        <v>53400</v>
      </c>
      <c r="M68" s="11">
        <f t="shared" si="4"/>
        <v>44.5</v>
      </c>
      <c r="N68" s="50">
        <v>1000</v>
      </c>
      <c r="O68" s="25">
        <f t="shared" si="5"/>
        <v>44.5</v>
      </c>
      <c r="P68" s="34">
        <v>3300</v>
      </c>
      <c r="Q68" s="15" t="str">
        <f t="shared" si="6"/>
        <v>https://prozorro.gov.ua/tender/UA-2022-11-03-013055-a</v>
      </c>
      <c r="R68" s="82">
        <v>44868</v>
      </c>
      <c r="S68" s="28" t="s">
        <v>170</v>
      </c>
      <c r="T68" s="61">
        <f t="shared" si="7"/>
        <v>44.5</v>
      </c>
      <c r="U68" s="50">
        <v>1000</v>
      </c>
      <c r="V68" s="41">
        <f t="shared" si="8"/>
        <v>44.5</v>
      </c>
      <c r="W68" s="41">
        <f t="shared" si="9"/>
        <v>44500</v>
      </c>
      <c r="X68" s="26">
        <v>53400</v>
      </c>
      <c r="Y68" s="89" t="s">
        <v>238</v>
      </c>
      <c r="Z68" s="11"/>
      <c r="AA68" s="12"/>
    </row>
    <row r="69" spans="1:27" s="2" customFormat="1" ht="44.25" customHeight="1" thickBot="1">
      <c r="A69" s="16">
        <v>61</v>
      </c>
      <c r="B69" s="11" t="s">
        <v>261</v>
      </c>
      <c r="C69" s="124" t="s">
        <v>89</v>
      </c>
      <c r="D69" s="11" t="str">
        <f t="shared" si="0"/>
        <v>https://prozorro.gov.ua/tender/UA-2022-11-10-012078-a</v>
      </c>
      <c r="E69" s="81" t="s">
        <v>258</v>
      </c>
      <c r="F69" s="80" t="s">
        <v>257</v>
      </c>
      <c r="G69" s="23" t="s">
        <v>28</v>
      </c>
      <c r="H69" s="11">
        <f t="shared" si="1"/>
        <v>3.8005000000000004</v>
      </c>
      <c r="I69" s="50">
        <v>6</v>
      </c>
      <c r="J69" s="26">
        <f t="shared" si="2"/>
        <v>3.8005000000000004</v>
      </c>
      <c r="K69" s="26">
        <f t="shared" si="3"/>
        <v>3800.5000000000005</v>
      </c>
      <c r="L69" s="26">
        <v>4560.6</v>
      </c>
      <c r="M69" s="11">
        <f t="shared" si="4"/>
        <v>3.8005000000000004</v>
      </c>
      <c r="N69" s="50">
        <v>6</v>
      </c>
      <c r="O69" s="25">
        <f t="shared" si="5"/>
        <v>3.8005000000000004</v>
      </c>
      <c r="P69" s="34">
        <v>331</v>
      </c>
      <c r="Q69" s="15" t="str">
        <f t="shared" si="6"/>
        <v>https://prozorro.gov.ua/tender/UA-2022-11-10-012078-a</v>
      </c>
      <c r="R69" s="82">
        <v>44875</v>
      </c>
      <c r="S69" s="28" t="s">
        <v>171</v>
      </c>
      <c r="T69" s="61">
        <f t="shared" si="7"/>
        <v>3.8005000000000004</v>
      </c>
      <c r="U69" s="50">
        <v>6</v>
      </c>
      <c r="V69" s="41">
        <f t="shared" si="8"/>
        <v>3.8005000000000004</v>
      </c>
      <c r="W69" s="41">
        <f t="shared" si="9"/>
        <v>3800.5000000000005</v>
      </c>
      <c r="X69" s="26">
        <v>4560.6</v>
      </c>
      <c r="Y69" s="89" t="s">
        <v>239</v>
      </c>
      <c r="Z69" s="11"/>
      <c r="AA69" s="12"/>
    </row>
    <row r="70" spans="1:27" s="2" customFormat="1" ht="48" customHeight="1" thickBot="1">
      <c r="A70" s="16">
        <v>62</v>
      </c>
      <c r="B70" s="11" t="s">
        <v>261</v>
      </c>
      <c r="C70" s="124" t="s">
        <v>90</v>
      </c>
      <c r="D70" s="11" t="str">
        <f t="shared" si="0"/>
        <v>https://prozorro.gov.ua/tender/UA-2022-11-10-012376-a</v>
      </c>
      <c r="E70" s="81" t="s">
        <v>258</v>
      </c>
      <c r="F70" s="80" t="s">
        <v>257</v>
      </c>
      <c r="G70" s="23" t="s">
        <v>114</v>
      </c>
      <c r="H70" s="11">
        <f t="shared" si="1"/>
        <v>2.7608</v>
      </c>
      <c r="I70" s="50">
        <v>20</v>
      </c>
      <c r="J70" s="26">
        <f t="shared" si="2"/>
        <v>2.7608</v>
      </c>
      <c r="K70" s="26">
        <f t="shared" si="3"/>
        <v>2760.8</v>
      </c>
      <c r="L70" s="26">
        <v>3312.96</v>
      </c>
      <c r="M70" s="11">
        <f t="shared" si="4"/>
        <v>2.7608</v>
      </c>
      <c r="N70" s="50">
        <v>20</v>
      </c>
      <c r="O70" s="25">
        <f t="shared" si="5"/>
        <v>2.7608</v>
      </c>
      <c r="P70" s="34">
        <v>2300</v>
      </c>
      <c r="Q70" s="15" t="str">
        <f t="shared" si="6"/>
        <v>https://prozorro.gov.ua/tender/UA-2022-11-10-012376-a</v>
      </c>
      <c r="R70" s="82">
        <v>44875</v>
      </c>
      <c r="S70" s="28" t="s">
        <v>172</v>
      </c>
      <c r="T70" s="61">
        <f t="shared" si="7"/>
        <v>2.7608</v>
      </c>
      <c r="U70" s="50">
        <v>20</v>
      </c>
      <c r="V70" s="41">
        <f t="shared" si="8"/>
        <v>2.7608</v>
      </c>
      <c r="W70" s="41">
        <f t="shared" si="9"/>
        <v>2760.8</v>
      </c>
      <c r="X70" s="26">
        <v>3312.96</v>
      </c>
      <c r="Y70" s="89" t="s">
        <v>240</v>
      </c>
      <c r="Z70" s="11"/>
      <c r="AA70" s="12"/>
    </row>
    <row r="71" spans="1:27" s="2" customFormat="1" ht="40.5" customHeight="1" thickBot="1">
      <c r="A71" s="16">
        <v>63</v>
      </c>
      <c r="B71" s="11" t="s">
        <v>261</v>
      </c>
      <c r="C71" s="124" t="s">
        <v>91</v>
      </c>
      <c r="D71" s="11" t="str">
        <f t="shared" si="0"/>
        <v>https://prozorro.gov.ua/tender/UA-2022-11-11-010833-a</v>
      </c>
      <c r="E71" s="81" t="s">
        <v>258</v>
      </c>
      <c r="F71" s="80" t="s">
        <v>257</v>
      </c>
      <c r="G71" s="23" t="s">
        <v>28</v>
      </c>
      <c r="H71" s="11">
        <f t="shared" si="1"/>
        <v>1.4812</v>
      </c>
      <c r="I71" s="50">
        <v>280</v>
      </c>
      <c r="J71" s="26">
        <f t="shared" si="2"/>
        <v>1.4812</v>
      </c>
      <c r="K71" s="26">
        <f t="shared" si="3"/>
        <v>1481.2</v>
      </c>
      <c r="L71" s="26">
        <v>1777.44</v>
      </c>
      <c r="M71" s="11">
        <f t="shared" si="4"/>
        <v>1.4812</v>
      </c>
      <c r="N71" s="50">
        <v>280</v>
      </c>
      <c r="O71" s="25">
        <f t="shared" si="5"/>
        <v>1.4812</v>
      </c>
      <c r="P71" s="34">
        <v>51750</v>
      </c>
      <c r="Q71" s="15" t="str">
        <f t="shared" si="6"/>
        <v>https://prozorro.gov.ua/tender/UA-2022-11-11-010833-a</v>
      </c>
      <c r="R71" s="82">
        <v>44876</v>
      </c>
      <c r="S71" s="28" t="s">
        <v>173</v>
      </c>
      <c r="T71" s="61">
        <f t="shared" si="7"/>
        <v>1.4812</v>
      </c>
      <c r="U71" s="50">
        <v>280</v>
      </c>
      <c r="V71" s="41">
        <f t="shared" si="8"/>
        <v>1.4812</v>
      </c>
      <c r="W71" s="41">
        <f t="shared" si="9"/>
        <v>1481.2</v>
      </c>
      <c r="X71" s="26">
        <v>1777.44</v>
      </c>
      <c r="Y71" s="89" t="s">
        <v>241</v>
      </c>
      <c r="Z71" s="11"/>
      <c r="AA71" s="12"/>
    </row>
    <row r="72" spans="1:27" s="2" customFormat="1" ht="52.5" customHeight="1" thickBot="1">
      <c r="A72" s="16">
        <v>64</v>
      </c>
      <c r="B72" s="11" t="s">
        <v>261</v>
      </c>
      <c r="C72" s="124" t="s">
        <v>35</v>
      </c>
      <c r="D72" s="11" t="str">
        <f t="shared" si="0"/>
        <v>https://prozorro.gov.ua/tender/UA-2022-11-14-011809-a</v>
      </c>
      <c r="E72" s="81" t="s">
        <v>258</v>
      </c>
      <c r="F72" s="80" t="s">
        <v>257</v>
      </c>
      <c r="G72" s="23" t="s">
        <v>28</v>
      </c>
      <c r="H72" s="11">
        <f t="shared" si="1"/>
        <v>102.63416666666667</v>
      </c>
      <c r="I72" s="50">
        <v>6</v>
      </c>
      <c r="J72" s="26">
        <f t="shared" si="2"/>
        <v>102.63416666666667</v>
      </c>
      <c r="K72" s="26">
        <f t="shared" si="3"/>
        <v>102634.16666666667</v>
      </c>
      <c r="L72" s="26">
        <v>123161</v>
      </c>
      <c r="M72" s="11">
        <f t="shared" si="4"/>
        <v>102.63416666666667</v>
      </c>
      <c r="N72" s="50">
        <v>6</v>
      </c>
      <c r="O72" s="25">
        <f t="shared" si="5"/>
        <v>102.63416666666667</v>
      </c>
      <c r="P72" s="34">
        <v>471600</v>
      </c>
      <c r="Q72" s="15" t="str">
        <f t="shared" si="6"/>
        <v>https://prozorro.gov.ua/tender/UA-2022-11-14-011809-a</v>
      </c>
      <c r="R72" s="82">
        <v>44879</v>
      </c>
      <c r="S72" s="28" t="s">
        <v>174</v>
      </c>
      <c r="T72" s="61">
        <f t="shared" si="7"/>
        <v>102.63416666666667</v>
      </c>
      <c r="U72" s="50">
        <v>6</v>
      </c>
      <c r="V72" s="41">
        <f t="shared" si="8"/>
        <v>102.63416666666667</v>
      </c>
      <c r="W72" s="41">
        <f t="shared" si="9"/>
        <v>102634.16666666667</v>
      </c>
      <c r="X72" s="26">
        <v>123161</v>
      </c>
      <c r="Y72" s="89" t="s">
        <v>241</v>
      </c>
      <c r="Z72" s="11"/>
      <c r="AA72" s="12"/>
    </row>
    <row r="73" spans="1:27" s="2" customFormat="1" ht="126" customHeight="1" thickBot="1">
      <c r="A73" s="16">
        <v>65</v>
      </c>
      <c r="B73" s="11" t="s">
        <v>261</v>
      </c>
      <c r="C73" s="124" t="s">
        <v>92</v>
      </c>
      <c r="D73" s="11" t="str">
        <f t="shared" si="0"/>
        <v>https://prozorro.gov.ua/tender/UA-2022-11-15-011820-a</v>
      </c>
      <c r="E73" s="81" t="s">
        <v>258</v>
      </c>
      <c r="F73" s="80" t="s">
        <v>257</v>
      </c>
      <c r="G73" s="23" t="s">
        <v>28</v>
      </c>
      <c r="H73" s="11">
        <f t="shared" si="1"/>
        <v>11.25</v>
      </c>
      <c r="I73" s="50">
        <v>5000</v>
      </c>
      <c r="J73" s="26">
        <f t="shared" si="2"/>
        <v>11.25</v>
      </c>
      <c r="K73" s="26">
        <f t="shared" si="3"/>
        <v>11250</v>
      </c>
      <c r="L73" s="26">
        <v>13500</v>
      </c>
      <c r="M73" s="11">
        <f t="shared" si="4"/>
        <v>11.25</v>
      </c>
      <c r="N73" s="50">
        <v>5000</v>
      </c>
      <c r="O73" s="25">
        <f t="shared" si="5"/>
        <v>11.25</v>
      </c>
      <c r="P73" s="34">
        <v>304575</v>
      </c>
      <c r="Q73" s="15" t="str">
        <f t="shared" si="6"/>
        <v>https://prozorro.gov.ua/tender/UA-2022-11-15-011820-a</v>
      </c>
      <c r="R73" s="82">
        <v>44880</v>
      </c>
      <c r="S73" s="28" t="s">
        <v>175</v>
      </c>
      <c r="T73" s="61">
        <f t="shared" si="7"/>
        <v>11.25</v>
      </c>
      <c r="U73" s="50">
        <v>5000</v>
      </c>
      <c r="V73" s="41">
        <f t="shared" si="8"/>
        <v>11.25</v>
      </c>
      <c r="W73" s="41">
        <f t="shared" si="9"/>
        <v>11250</v>
      </c>
      <c r="X73" s="26">
        <v>13500</v>
      </c>
      <c r="Y73" s="89" t="s">
        <v>242</v>
      </c>
      <c r="Z73" s="11"/>
      <c r="AA73" s="38"/>
    </row>
    <row r="74" spans="1:27" s="2" customFormat="1" ht="67.5" customHeight="1" thickBot="1">
      <c r="A74" s="16">
        <v>66</v>
      </c>
      <c r="B74" s="11" t="s">
        <v>261</v>
      </c>
      <c r="C74" s="124" t="s">
        <v>93</v>
      </c>
      <c r="D74" s="11" t="str">
        <f aca="true" t="shared" si="10" ref="D74:D95">Q74</f>
        <v>https://prozorro.gov.ua/tender/UA-2022-11-15-013115-a</v>
      </c>
      <c r="E74" s="81" t="s">
        <v>258</v>
      </c>
      <c r="F74" s="80" t="s">
        <v>257</v>
      </c>
      <c r="G74" s="23" t="s">
        <v>28</v>
      </c>
      <c r="H74" s="11">
        <f aca="true" t="shared" si="11" ref="H74:H95">K74/1000</f>
        <v>47.20416666666667</v>
      </c>
      <c r="I74" s="50">
        <v>6</v>
      </c>
      <c r="J74" s="26">
        <f aca="true" t="shared" si="12" ref="J74:J95">K74/1000</f>
        <v>47.20416666666667</v>
      </c>
      <c r="K74" s="26">
        <f aca="true" t="shared" si="13" ref="K74:K95">L74/1.2</f>
        <v>47204.16666666667</v>
      </c>
      <c r="L74" s="26">
        <v>56645</v>
      </c>
      <c r="M74" s="11">
        <f aca="true" t="shared" si="14" ref="M74:M95">K74/1000</f>
        <v>47.20416666666667</v>
      </c>
      <c r="N74" s="50">
        <v>6</v>
      </c>
      <c r="O74" s="25">
        <f aca="true" t="shared" si="15" ref="O74:O95">K74/1000</f>
        <v>47.20416666666667</v>
      </c>
      <c r="P74" s="34">
        <v>2790</v>
      </c>
      <c r="Q74" s="15" t="str">
        <f aca="true" t="shared" si="16" ref="Q74:Q95">HYPERLINK(("https://prozorro.gov.ua/tender/"&amp;S74))</f>
        <v>https://prozorro.gov.ua/tender/UA-2022-11-15-013115-a</v>
      </c>
      <c r="R74" s="82">
        <v>44880</v>
      </c>
      <c r="S74" s="28" t="s">
        <v>176</v>
      </c>
      <c r="T74" s="61">
        <f aca="true" t="shared" si="17" ref="T74:T95">W74/1000</f>
        <v>45</v>
      </c>
      <c r="U74" s="50">
        <v>6</v>
      </c>
      <c r="V74" s="41">
        <f aca="true" t="shared" si="18" ref="V74:V95">W74/1000</f>
        <v>45</v>
      </c>
      <c r="W74" s="41">
        <f aca="true" t="shared" si="19" ref="W74:W95">X74/1.2</f>
        <v>45000</v>
      </c>
      <c r="X74" s="26">
        <v>54000</v>
      </c>
      <c r="Y74" s="89" t="s">
        <v>243</v>
      </c>
      <c r="Z74" s="11"/>
      <c r="AA74" s="12"/>
    </row>
    <row r="75" spans="1:27" s="2" customFormat="1" ht="64.5" customHeight="1" thickBot="1">
      <c r="A75" s="16">
        <v>67</v>
      </c>
      <c r="B75" s="11" t="s">
        <v>261</v>
      </c>
      <c r="C75" s="124" t="s">
        <v>94</v>
      </c>
      <c r="D75" s="11" t="str">
        <f t="shared" si="10"/>
        <v>https://prozorro.gov.ua/tender/UA-2022-11-15-013173-a</v>
      </c>
      <c r="E75" s="81" t="s">
        <v>258</v>
      </c>
      <c r="F75" s="80" t="s">
        <v>257</v>
      </c>
      <c r="G75" s="23" t="s">
        <v>28</v>
      </c>
      <c r="H75" s="11">
        <f t="shared" si="11"/>
        <v>23.686666666666667</v>
      </c>
      <c r="I75" s="50">
        <v>6</v>
      </c>
      <c r="J75" s="26">
        <f t="shared" si="12"/>
        <v>23.686666666666667</v>
      </c>
      <c r="K75" s="26">
        <f t="shared" si="13"/>
        <v>23686.666666666668</v>
      </c>
      <c r="L75" s="26">
        <v>28424</v>
      </c>
      <c r="M75" s="11">
        <f t="shared" si="14"/>
        <v>23.686666666666667</v>
      </c>
      <c r="N75" s="50">
        <v>6</v>
      </c>
      <c r="O75" s="25">
        <f t="shared" si="15"/>
        <v>23.686666666666667</v>
      </c>
      <c r="P75" s="34">
        <v>271575</v>
      </c>
      <c r="Q75" s="15" t="str">
        <f t="shared" si="16"/>
        <v>https://prozorro.gov.ua/tender/UA-2022-11-15-013173-a</v>
      </c>
      <c r="R75" s="82">
        <v>44880</v>
      </c>
      <c r="S75" s="28" t="s">
        <v>177</v>
      </c>
      <c r="T75" s="61">
        <f t="shared" si="17"/>
        <v>15.833333333333334</v>
      </c>
      <c r="U75" s="50">
        <v>6</v>
      </c>
      <c r="V75" s="41">
        <f t="shared" si="18"/>
        <v>15.833333333333334</v>
      </c>
      <c r="W75" s="41">
        <f t="shared" si="19"/>
        <v>15833.333333333334</v>
      </c>
      <c r="X75" s="26">
        <v>19000</v>
      </c>
      <c r="Y75" s="89" t="s">
        <v>244</v>
      </c>
      <c r="Z75" s="11"/>
      <c r="AA75" s="12"/>
    </row>
    <row r="76" spans="1:27" s="2" customFormat="1" ht="91.5" customHeight="1" thickBot="1">
      <c r="A76" s="16">
        <v>68</v>
      </c>
      <c r="B76" s="11" t="s">
        <v>262</v>
      </c>
      <c r="C76" s="124" t="s">
        <v>95</v>
      </c>
      <c r="D76" s="11" t="str">
        <f t="shared" si="10"/>
        <v>https://prozorro.gov.ua/tender/UA-2022-11-16-010303-a</v>
      </c>
      <c r="E76" s="81" t="s">
        <v>258</v>
      </c>
      <c r="F76" s="80" t="s">
        <v>257</v>
      </c>
      <c r="G76" s="23" t="s">
        <v>29</v>
      </c>
      <c r="H76" s="11">
        <f t="shared" si="11"/>
        <v>31.5</v>
      </c>
      <c r="I76" s="50">
        <v>1</v>
      </c>
      <c r="J76" s="26">
        <f t="shared" si="12"/>
        <v>31.5</v>
      </c>
      <c r="K76" s="26">
        <f t="shared" si="13"/>
        <v>31500</v>
      </c>
      <c r="L76" s="26">
        <v>37800</v>
      </c>
      <c r="M76" s="11">
        <f t="shared" si="14"/>
        <v>31.5</v>
      </c>
      <c r="N76" s="50">
        <v>1</v>
      </c>
      <c r="O76" s="25">
        <f t="shared" si="15"/>
        <v>31.5</v>
      </c>
      <c r="P76" s="34">
        <v>1281985</v>
      </c>
      <c r="Q76" s="15" t="str">
        <f t="shared" si="16"/>
        <v>https://prozorro.gov.ua/tender/UA-2022-11-16-010303-a</v>
      </c>
      <c r="R76" s="82">
        <v>44881</v>
      </c>
      <c r="S76" s="28" t="s">
        <v>178</v>
      </c>
      <c r="T76" s="61">
        <f t="shared" si="17"/>
        <v>31.5</v>
      </c>
      <c r="U76" s="50">
        <v>1</v>
      </c>
      <c r="V76" s="41">
        <f t="shared" si="18"/>
        <v>31.5</v>
      </c>
      <c r="W76" s="41">
        <f t="shared" si="19"/>
        <v>31500</v>
      </c>
      <c r="X76" s="26">
        <v>37800</v>
      </c>
      <c r="Y76" s="93" t="s">
        <v>245</v>
      </c>
      <c r="Z76" s="11"/>
      <c r="AA76" s="38"/>
    </row>
    <row r="77" spans="1:27" s="2" customFormat="1" ht="78" customHeight="1" thickBot="1">
      <c r="A77" s="16">
        <v>69</v>
      </c>
      <c r="B77" s="11" t="s">
        <v>261</v>
      </c>
      <c r="C77" s="124" t="s">
        <v>96</v>
      </c>
      <c r="D77" s="11" t="str">
        <f t="shared" si="10"/>
        <v>https://prozorro.gov.ua/tender/UA-2022-11-17-009917-a</v>
      </c>
      <c r="E77" s="81" t="s">
        <v>258</v>
      </c>
      <c r="F77" s="80" t="s">
        <v>257</v>
      </c>
      <c r="G77" s="23" t="s">
        <v>28</v>
      </c>
      <c r="H77" s="11">
        <f t="shared" si="11"/>
        <v>18.414166666666667</v>
      </c>
      <c r="I77" s="50">
        <v>42</v>
      </c>
      <c r="J77" s="26">
        <f t="shared" si="12"/>
        <v>18.414166666666667</v>
      </c>
      <c r="K77" s="26">
        <f t="shared" si="13"/>
        <v>18414.166666666668</v>
      </c>
      <c r="L77" s="26">
        <v>22097</v>
      </c>
      <c r="M77" s="11">
        <f t="shared" si="14"/>
        <v>18.414166666666667</v>
      </c>
      <c r="N77" s="50">
        <v>42</v>
      </c>
      <c r="O77" s="25">
        <f t="shared" si="15"/>
        <v>18.414166666666667</v>
      </c>
      <c r="P77" s="34">
        <v>17251</v>
      </c>
      <c r="Q77" s="15" t="str">
        <f t="shared" si="16"/>
        <v>https://prozorro.gov.ua/tender/UA-2022-11-17-009917-a</v>
      </c>
      <c r="R77" s="82">
        <v>44882</v>
      </c>
      <c r="S77" s="28" t="s">
        <v>179</v>
      </c>
      <c r="T77" s="89" t="s">
        <v>288</v>
      </c>
      <c r="U77" s="50">
        <v>42</v>
      </c>
      <c r="V77" s="89" t="s">
        <v>288</v>
      </c>
      <c r="W77" s="41">
        <f t="shared" si="19"/>
        <v>0</v>
      </c>
      <c r="X77" s="26"/>
      <c r="Y77" s="89" t="s">
        <v>288</v>
      </c>
      <c r="Z77" s="38" t="s">
        <v>34</v>
      </c>
      <c r="AA77" s="12"/>
    </row>
    <row r="78" spans="1:27" s="2" customFormat="1" ht="90.75" customHeight="1" thickBot="1">
      <c r="A78" s="16">
        <v>70</v>
      </c>
      <c r="B78" s="11" t="s">
        <v>261</v>
      </c>
      <c r="C78" s="124" t="s">
        <v>113</v>
      </c>
      <c r="D78" s="11" t="str">
        <f t="shared" si="10"/>
        <v>https://prozorro.gov.ua/tender/UA-2022-11-21-014667-a</v>
      </c>
      <c r="E78" s="81" t="s">
        <v>258</v>
      </c>
      <c r="F78" s="80" t="s">
        <v>257</v>
      </c>
      <c r="G78" s="23" t="s">
        <v>28</v>
      </c>
      <c r="H78" s="11">
        <f t="shared" si="11"/>
        <v>3.7333333333333334</v>
      </c>
      <c r="I78" s="50">
        <v>7</v>
      </c>
      <c r="J78" s="26">
        <f t="shared" si="12"/>
        <v>3.7333333333333334</v>
      </c>
      <c r="K78" s="26">
        <f t="shared" si="13"/>
        <v>3733.3333333333335</v>
      </c>
      <c r="L78" s="26">
        <v>4480</v>
      </c>
      <c r="M78" s="11">
        <f t="shared" si="14"/>
        <v>3.7333333333333334</v>
      </c>
      <c r="N78" s="50">
        <v>7</v>
      </c>
      <c r="O78" s="25">
        <f t="shared" si="15"/>
        <v>3.7333333333333334</v>
      </c>
      <c r="P78" s="34">
        <v>15192</v>
      </c>
      <c r="Q78" s="15" t="str">
        <f t="shared" si="16"/>
        <v>https://prozorro.gov.ua/tender/UA-2022-11-21-014667-a</v>
      </c>
      <c r="R78" s="82">
        <v>44886</v>
      </c>
      <c r="S78" s="28" t="s">
        <v>180</v>
      </c>
      <c r="T78" s="61">
        <f t="shared" si="17"/>
        <v>3.7333333333333334</v>
      </c>
      <c r="U78" s="50">
        <v>7</v>
      </c>
      <c r="V78" s="41">
        <f t="shared" si="18"/>
        <v>3.7333333333333334</v>
      </c>
      <c r="W78" s="41">
        <f t="shared" si="19"/>
        <v>3733.3333333333335</v>
      </c>
      <c r="X78" s="26">
        <v>4480</v>
      </c>
      <c r="Y78" s="89" t="s">
        <v>246</v>
      </c>
      <c r="Z78" s="18"/>
      <c r="AA78" s="12"/>
    </row>
    <row r="79" spans="1:27" s="2" customFormat="1" ht="81" customHeight="1" thickBot="1">
      <c r="A79" s="16">
        <v>71</v>
      </c>
      <c r="B79" s="11" t="s">
        <v>261</v>
      </c>
      <c r="C79" s="124" t="s">
        <v>97</v>
      </c>
      <c r="D79" s="11" t="str">
        <f t="shared" si="10"/>
        <v>https://prozorro.gov.ua/tender/UA-2022-11-22-009617-a</v>
      </c>
      <c r="E79" s="81" t="s">
        <v>258</v>
      </c>
      <c r="F79" s="80" t="s">
        <v>257</v>
      </c>
      <c r="G79" s="23" t="s">
        <v>28</v>
      </c>
      <c r="H79" s="11">
        <f t="shared" si="11"/>
        <v>20.02916666666667</v>
      </c>
      <c r="I79" s="50">
        <v>1340</v>
      </c>
      <c r="J79" s="26">
        <f t="shared" si="12"/>
        <v>20.02916666666667</v>
      </c>
      <c r="K79" s="26">
        <f t="shared" si="13"/>
        <v>20029.166666666668</v>
      </c>
      <c r="L79" s="26">
        <v>24035</v>
      </c>
      <c r="M79" s="11">
        <f t="shared" si="14"/>
        <v>20.02916666666667</v>
      </c>
      <c r="N79" s="50">
        <v>1340</v>
      </c>
      <c r="O79" s="25">
        <f t="shared" si="15"/>
        <v>20.02916666666667</v>
      </c>
      <c r="P79" s="34">
        <v>54708</v>
      </c>
      <c r="Q79" s="15" t="str">
        <f t="shared" si="16"/>
        <v>https://prozorro.gov.ua/tender/UA-2022-11-22-009617-a</v>
      </c>
      <c r="R79" s="82">
        <v>44887</v>
      </c>
      <c r="S79" s="28" t="s">
        <v>181</v>
      </c>
      <c r="T79" s="61">
        <f t="shared" si="17"/>
        <v>16.9675</v>
      </c>
      <c r="U79" s="50">
        <v>1340</v>
      </c>
      <c r="V79" s="41">
        <f t="shared" si="18"/>
        <v>16.9675</v>
      </c>
      <c r="W79" s="41">
        <f t="shared" si="19"/>
        <v>16967.5</v>
      </c>
      <c r="X79" s="26">
        <v>20361</v>
      </c>
      <c r="Y79" s="89" t="s">
        <v>247</v>
      </c>
      <c r="Z79" s="11"/>
      <c r="AA79" s="38"/>
    </row>
    <row r="80" spans="1:27" s="2" customFormat="1" ht="30" customHeight="1" thickBot="1">
      <c r="A80" s="16">
        <v>72</v>
      </c>
      <c r="B80" s="11" t="s">
        <v>261</v>
      </c>
      <c r="C80" s="124" t="s">
        <v>98</v>
      </c>
      <c r="D80" s="11" t="str">
        <f t="shared" si="10"/>
        <v>https://prozorro.gov.ua/tender/UA-2022-11-28-001831-a</v>
      </c>
      <c r="E80" s="81" t="s">
        <v>258</v>
      </c>
      <c r="F80" s="80" t="s">
        <v>257</v>
      </c>
      <c r="G80" s="23" t="s">
        <v>115</v>
      </c>
      <c r="H80" s="11">
        <f t="shared" si="11"/>
        <v>1.1807500000000002</v>
      </c>
      <c r="I80" s="50">
        <v>10</v>
      </c>
      <c r="J80" s="26">
        <f t="shared" si="12"/>
        <v>1.1807500000000002</v>
      </c>
      <c r="K80" s="26">
        <f t="shared" si="13"/>
        <v>1180.7500000000002</v>
      </c>
      <c r="L80" s="26">
        <v>1416.9</v>
      </c>
      <c r="M80" s="11">
        <f t="shared" si="14"/>
        <v>1.1807500000000002</v>
      </c>
      <c r="N80" s="50">
        <v>10</v>
      </c>
      <c r="O80" s="25">
        <f t="shared" si="15"/>
        <v>1.1807500000000002</v>
      </c>
      <c r="P80" s="34">
        <v>9000</v>
      </c>
      <c r="Q80" s="15" t="str">
        <f t="shared" si="16"/>
        <v>https://prozorro.gov.ua/tender/UA-2022-11-28-001831-a</v>
      </c>
      <c r="R80" s="82">
        <v>44893</v>
      </c>
      <c r="S80" s="28" t="s">
        <v>182</v>
      </c>
      <c r="T80" s="61">
        <f t="shared" si="17"/>
        <v>1.1807500000000002</v>
      </c>
      <c r="U80" s="50">
        <v>10</v>
      </c>
      <c r="V80" s="41">
        <f t="shared" si="18"/>
        <v>1.1807500000000002</v>
      </c>
      <c r="W80" s="41">
        <f t="shared" si="19"/>
        <v>1180.7500000000002</v>
      </c>
      <c r="X80" s="26">
        <v>1416.9</v>
      </c>
      <c r="Y80" s="89" t="s">
        <v>248</v>
      </c>
      <c r="Z80" s="11"/>
      <c r="AA80" s="12"/>
    </row>
    <row r="81" spans="1:27" s="2" customFormat="1" ht="51" customHeight="1" thickBot="1">
      <c r="A81" s="16">
        <v>73</v>
      </c>
      <c r="B81" s="11" t="s">
        <v>261</v>
      </c>
      <c r="C81" s="124" t="s">
        <v>99</v>
      </c>
      <c r="D81" s="11" t="str">
        <f t="shared" si="10"/>
        <v>https://prozorro.gov.ua/tender/UA-2022-12-01-014676-a</v>
      </c>
      <c r="E81" s="81" t="s">
        <v>258</v>
      </c>
      <c r="F81" s="80" t="s">
        <v>257</v>
      </c>
      <c r="G81" s="23" t="s">
        <v>28</v>
      </c>
      <c r="H81" s="11">
        <f t="shared" si="11"/>
        <v>2.192</v>
      </c>
      <c r="I81" s="50">
        <v>200</v>
      </c>
      <c r="J81" s="26">
        <f t="shared" si="12"/>
        <v>2.192</v>
      </c>
      <c r="K81" s="26">
        <f t="shared" si="13"/>
        <v>2192</v>
      </c>
      <c r="L81" s="26">
        <v>2630.4</v>
      </c>
      <c r="M81" s="11">
        <f t="shared" si="14"/>
        <v>2.192</v>
      </c>
      <c r="N81" s="50">
        <v>200</v>
      </c>
      <c r="O81" s="25">
        <f t="shared" si="15"/>
        <v>2.192</v>
      </c>
      <c r="P81" s="34">
        <v>3000</v>
      </c>
      <c r="Q81" s="15" t="str">
        <f t="shared" si="16"/>
        <v>https://prozorro.gov.ua/tender/UA-2022-12-01-014676-a</v>
      </c>
      <c r="R81" s="82">
        <v>44896</v>
      </c>
      <c r="S81" s="28" t="s">
        <v>183</v>
      </c>
      <c r="T81" s="61">
        <f t="shared" si="17"/>
        <v>2.192</v>
      </c>
      <c r="U81" s="50">
        <v>200</v>
      </c>
      <c r="V81" s="41">
        <f t="shared" si="18"/>
        <v>2.192</v>
      </c>
      <c r="W81" s="41">
        <f t="shared" si="19"/>
        <v>2192</v>
      </c>
      <c r="X81" s="26">
        <v>2630.4</v>
      </c>
      <c r="Y81" s="89" t="s">
        <v>249</v>
      </c>
      <c r="Z81" s="11"/>
      <c r="AA81" s="12"/>
    </row>
    <row r="82" spans="1:27" s="2" customFormat="1" ht="53.25" customHeight="1" thickBot="1">
      <c r="A82" s="16">
        <v>74</v>
      </c>
      <c r="B82" s="11" t="s">
        <v>262</v>
      </c>
      <c r="C82" s="124" t="s">
        <v>100</v>
      </c>
      <c r="D82" s="11" t="str">
        <f t="shared" si="10"/>
        <v>https://prozorro.gov.ua/tender/UA-2022-12-05-009255-a</v>
      </c>
      <c r="E82" s="81" t="s">
        <v>258</v>
      </c>
      <c r="F82" s="80" t="s">
        <v>257</v>
      </c>
      <c r="G82" s="23" t="s">
        <v>29</v>
      </c>
      <c r="H82" s="11">
        <f t="shared" si="11"/>
        <v>5.3</v>
      </c>
      <c r="I82" s="50">
        <v>1</v>
      </c>
      <c r="J82" s="26">
        <f t="shared" si="12"/>
        <v>5.3</v>
      </c>
      <c r="K82" s="26">
        <f t="shared" si="13"/>
        <v>5300</v>
      </c>
      <c r="L82" s="26">
        <v>6360</v>
      </c>
      <c r="M82" s="11">
        <f t="shared" si="14"/>
        <v>5.3</v>
      </c>
      <c r="N82" s="50">
        <v>1</v>
      </c>
      <c r="O82" s="25">
        <f t="shared" si="15"/>
        <v>5.3</v>
      </c>
      <c r="P82" s="34">
        <v>1355863</v>
      </c>
      <c r="Q82" s="15" t="str">
        <f t="shared" si="16"/>
        <v>https://prozorro.gov.ua/tender/UA-2022-12-05-009255-a</v>
      </c>
      <c r="R82" s="82">
        <v>44900</v>
      </c>
      <c r="S82" s="28" t="s">
        <v>184</v>
      </c>
      <c r="T82" s="61">
        <f t="shared" si="17"/>
        <v>5.3</v>
      </c>
      <c r="U82" s="50">
        <v>1</v>
      </c>
      <c r="V82" s="41">
        <f t="shared" si="18"/>
        <v>5.3</v>
      </c>
      <c r="W82" s="41">
        <f t="shared" si="19"/>
        <v>5300</v>
      </c>
      <c r="X82" s="26">
        <v>6360</v>
      </c>
      <c r="Y82" s="89" t="s">
        <v>249</v>
      </c>
      <c r="Z82" s="11"/>
      <c r="AA82" s="38"/>
    </row>
    <row r="83" spans="1:27" s="2" customFormat="1" ht="30" customHeight="1" thickBot="1">
      <c r="A83" s="16">
        <v>75</v>
      </c>
      <c r="B83" s="11" t="s">
        <v>261</v>
      </c>
      <c r="C83" s="124" t="s">
        <v>101</v>
      </c>
      <c r="D83" s="11" t="str">
        <f t="shared" si="10"/>
        <v>https://prozorro.gov.ua/tender/UA-2022-12-05-015362-a</v>
      </c>
      <c r="E83" s="81" t="s">
        <v>258</v>
      </c>
      <c r="F83" s="80" t="s">
        <v>257</v>
      </c>
      <c r="G83" s="23" t="s">
        <v>28</v>
      </c>
      <c r="H83" s="11">
        <f t="shared" si="11"/>
        <v>85.4165</v>
      </c>
      <c r="I83" s="50">
        <v>50</v>
      </c>
      <c r="J83" s="26">
        <f t="shared" si="12"/>
        <v>85.4165</v>
      </c>
      <c r="K83" s="26">
        <f t="shared" si="13"/>
        <v>85416.5</v>
      </c>
      <c r="L83" s="26">
        <v>102499.8</v>
      </c>
      <c r="M83" s="11">
        <f t="shared" si="14"/>
        <v>85.4165</v>
      </c>
      <c r="N83" s="50">
        <v>50</v>
      </c>
      <c r="O83" s="25">
        <f t="shared" si="15"/>
        <v>85.4165</v>
      </c>
      <c r="P83" s="34">
        <v>304575</v>
      </c>
      <c r="Q83" s="15" t="str">
        <f t="shared" si="16"/>
        <v>https://prozorro.gov.ua/tender/UA-2022-12-05-015362-a</v>
      </c>
      <c r="R83" s="82">
        <v>44900</v>
      </c>
      <c r="S83" s="28" t="s">
        <v>185</v>
      </c>
      <c r="T83" s="61">
        <f t="shared" si="17"/>
        <v>85.4165</v>
      </c>
      <c r="U83" s="50">
        <v>50</v>
      </c>
      <c r="V83" s="41">
        <f t="shared" si="18"/>
        <v>85.4165</v>
      </c>
      <c r="W83" s="41">
        <f t="shared" si="19"/>
        <v>85416.5</v>
      </c>
      <c r="X83" s="26">
        <v>102499.8</v>
      </c>
      <c r="Y83" s="89" t="s">
        <v>250</v>
      </c>
      <c r="Z83" s="11"/>
      <c r="AA83" s="38"/>
    </row>
    <row r="84" spans="1:27" s="2" customFormat="1" ht="30" customHeight="1" thickBot="1">
      <c r="A84" s="16">
        <v>76</v>
      </c>
      <c r="B84" s="11" t="s">
        <v>262</v>
      </c>
      <c r="C84" s="124" t="s">
        <v>102</v>
      </c>
      <c r="D84" s="11" t="str">
        <f t="shared" si="10"/>
        <v>https://prozorro.gov.ua/tender/UA-2022-12-05-015614-a</v>
      </c>
      <c r="E84" s="81" t="s">
        <v>258</v>
      </c>
      <c r="F84" s="80" t="s">
        <v>257</v>
      </c>
      <c r="G84" s="23" t="s">
        <v>29</v>
      </c>
      <c r="H84" s="11">
        <f t="shared" si="11"/>
        <v>3.75</v>
      </c>
      <c r="I84" s="50">
        <v>9</v>
      </c>
      <c r="J84" s="26">
        <f t="shared" si="12"/>
        <v>3.75</v>
      </c>
      <c r="K84" s="26">
        <f t="shared" si="13"/>
        <v>3750</v>
      </c>
      <c r="L84" s="26">
        <v>4500</v>
      </c>
      <c r="M84" s="11">
        <f t="shared" si="14"/>
        <v>3.75</v>
      </c>
      <c r="N84" s="50">
        <v>9</v>
      </c>
      <c r="O84" s="25">
        <f t="shared" si="15"/>
        <v>3.75</v>
      </c>
      <c r="P84" s="34">
        <v>1138975.2</v>
      </c>
      <c r="Q84" s="15" t="str">
        <f t="shared" si="16"/>
        <v>https://prozorro.gov.ua/tender/UA-2022-12-05-015614-a</v>
      </c>
      <c r="R84" s="82">
        <v>44900</v>
      </c>
      <c r="S84" s="28" t="s">
        <v>186</v>
      </c>
      <c r="T84" s="61">
        <f t="shared" si="17"/>
        <v>3.75</v>
      </c>
      <c r="U84" s="50">
        <v>9</v>
      </c>
      <c r="V84" s="41">
        <f t="shared" si="18"/>
        <v>3.75</v>
      </c>
      <c r="W84" s="41">
        <f t="shared" si="19"/>
        <v>3750</v>
      </c>
      <c r="X84" s="26">
        <v>4500</v>
      </c>
      <c r="Y84" s="89" t="s">
        <v>251</v>
      </c>
      <c r="Z84" s="11"/>
      <c r="AA84" s="38"/>
    </row>
    <row r="85" spans="1:27" s="2" customFormat="1" ht="30" customHeight="1" thickBot="1">
      <c r="A85" s="16">
        <v>77</v>
      </c>
      <c r="B85" s="11" t="s">
        <v>261</v>
      </c>
      <c r="C85" s="124" t="s">
        <v>103</v>
      </c>
      <c r="D85" s="11" t="str">
        <f t="shared" si="10"/>
        <v>https://prozorro.gov.ua/tender/UA-2022-12-06-016216-a</v>
      </c>
      <c r="E85" s="81" t="s">
        <v>258</v>
      </c>
      <c r="F85" s="80" t="s">
        <v>257</v>
      </c>
      <c r="G85" s="23" t="s">
        <v>28</v>
      </c>
      <c r="H85" s="11">
        <f t="shared" si="11"/>
        <v>6.7435</v>
      </c>
      <c r="I85" s="50">
        <v>350</v>
      </c>
      <c r="J85" s="26">
        <f t="shared" si="12"/>
        <v>6.7435</v>
      </c>
      <c r="K85" s="26">
        <f t="shared" si="13"/>
        <v>6743.5</v>
      </c>
      <c r="L85" s="26">
        <v>8092.2</v>
      </c>
      <c r="M85" s="11">
        <f t="shared" si="14"/>
        <v>6.7435</v>
      </c>
      <c r="N85" s="50">
        <v>350</v>
      </c>
      <c r="O85" s="25">
        <f t="shared" si="15"/>
        <v>6.7435</v>
      </c>
      <c r="P85" s="34">
        <v>61370</v>
      </c>
      <c r="Q85" s="15" t="str">
        <f t="shared" si="16"/>
        <v>https://prozorro.gov.ua/tender/UA-2022-12-06-016216-a</v>
      </c>
      <c r="R85" s="82">
        <v>44901</v>
      </c>
      <c r="S85" s="28" t="s">
        <v>187</v>
      </c>
      <c r="T85" s="61">
        <f t="shared" si="17"/>
        <v>6.7435</v>
      </c>
      <c r="U85" s="50">
        <v>350</v>
      </c>
      <c r="V85" s="41">
        <f t="shared" si="18"/>
        <v>6.7435</v>
      </c>
      <c r="W85" s="41">
        <f t="shared" si="19"/>
        <v>6743.5</v>
      </c>
      <c r="X85" s="26">
        <v>8092.2</v>
      </c>
      <c r="Y85" s="89" t="s">
        <v>252</v>
      </c>
      <c r="Z85" s="11"/>
      <c r="AA85" s="12"/>
    </row>
    <row r="86" spans="1:27" s="2" customFormat="1" ht="30" customHeight="1" thickBot="1">
      <c r="A86" s="16">
        <v>78</v>
      </c>
      <c r="B86" s="11" t="s">
        <v>261</v>
      </c>
      <c r="C86" s="124" t="s">
        <v>104</v>
      </c>
      <c r="D86" s="11" t="str">
        <f t="shared" si="10"/>
        <v>https://prozorro.gov.ua/tender/UA-2022-12-07-003613-a</v>
      </c>
      <c r="E86" s="81" t="s">
        <v>258</v>
      </c>
      <c r="F86" s="80" t="s">
        <v>257</v>
      </c>
      <c r="G86" s="23" t="s">
        <v>28</v>
      </c>
      <c r="H86" s="11">
        <f t="shared" si="11"/>
        <v>2.4240833333333334</v>
      </c>
      <c r="I86" s="50">
        <v>58</v>
      </c>
      <c r="J86" s="26">
        <f t="shared" si="12"/>
        <v>2.4240833333333334</v>
      </c>
      <c r="K86" s="26">
        <f t="shared" si="13"/>
        <v>2424.0833333333335</v>
      </c>
      <c r="L86" s="26">
        <v>2908.9</v>
      </c>
      <c r="M86" s="11">
        <f t="shared" si="14"/>
        <v>2.4240833333333334</v>
      </c>
      <c r="N86" s="50">
        <v>58</v>
      </c>
      <c r="O86" s="25">
        <f t="shared" si="15"/>
        <v>2.4240833333333334</v>
      </c>
      <c r="P86" s="34">
        <v>61200</v>
      </c>
      <c r="Q86" s="15" t="str">
        <f t="shared" si="16"/>
        <v>https://prozorro.gov.ua/tender/UA-2022-12-07-003613-a</v>
      </c>
      <c r="R86" s="82">
        <v>44902</v>
      </c>
      <c r="S86" s="28" t="s">
        <v>188</v>
      </c>
      <c r="T86" s="61">
        <f t="shared" si="17"/>
        <v>2.4240833333333334</v>
      </c>
      <c r="U86" s="50">
        <v>58</v>
      </c>
      <c r="V86" s="41">
        <f t="shared" si="18"/>
        <v>2.4240833333333334</v>
      </c>
      <c r="W86" s="41">
        <f t="shared" si="19"/>
        <v>2424.0833333333335</v>
      </c>
      <c r="X86" s="26">
        <v>2908.9</v>
      </c>
      <c r="Y86" s="89" t="s">
        <v>253</v>
      </c>
      <c r="Z86" s="11"/>
      <c r="AA86" s="12"/>
    </row>
    <row r="87" spans="1:27" s="2" customFormat="1" ht="30" customHeight="1" thickBot="1">
      <c r="A87" s="16">
        <v>79</v>
      </c>
      <c r="B87" s="11" t="s">
        <v>261</v>
      </c>
      <c r="C87" s="124" t="s">
        <v>55</v>
      </c>
      <c r="D87" s="11" t="str">
        <f t="shared" si="10"/>
        <v>https://prozorro.gov.ua/tender/UA-2022-12-07-014983-a</v>
      </c>
      <c r="E87" s="81" t="s">
        <v>258</v>
      </c>
      <c r="F87" s="80" t="s">
        <v>257</v>
      </c>
      <c r="G87" s="23" t="s">
        <v>28</v>
      </c>
      <c r="H87" s="11">
        <f t="shared" si="11"/>
        <v>17.8965</v>
      </c>
      <c r="I87" s="50">
        <v>10</v>
      </c>
      <c r="J87" s="26">
        <f t="shared" si="12"/>
        <v>17.8965</v>
      </c>
      <c r="K87" s="26">
        <f t="shared" si="13"/>
        <v>17896.5</v>
      </c>
      <c r="L87" s="26">
        <v>21475.8</v>
      </c>
      <c r="M87" s="11">
        <f t="shared" si="14"/>
        <v>17.8965</v>
      </c>
      <c r="N87" s="50">
        <v>10</v>
      </c>
      <c r="O87" s="25">
        <f t="shared" si="15"/>
        <v>17.8965</v>
      </c>
      <c r="P87" s="34">
        <v>35377</v>
      </c>
      <c r="Q87" s="15" t="str">
        <f t="shared" si="16"/>
        <v>https://prozorro.gov.ua/tender/UA-2022-12-07-014983-a</v>
      </c>
      <c r="R87" s="82">
        <v>44902</v>
      </c>
      <c r="S87" s="28" t="s">
        <v>189</v>
      </c>
      <c r="T87" s="61">
        <f t="shared" si="17"/>
        <v>17.8965</v>
      </c>
      <c r="U87" s="50">
        <v>10</v>
      </c>
      <c r="V87" s="41">
        <f t="shared" si="18"/>
        <v>17.8965</v>
      </c>
      <c r="W87" s="41">
        <f t="shared" si="19"/>
        <v>17896.5</v>
      </c>
      <c r="X87" s="26">
        <v>21475.8</v>
      </c>
      <c r="Y87" s="89" t="s">
        <v>253</v>
      </c>
      <c r="Z87" s="11"/>
      <c r="AA87" s="12"/>
    </row>
    <row r="88" spans="1:27" s="3" customFormat="1" ht="47.25" customHeight="1" thickBot="1">
      <c r="A88" s="16">
        <v>80</v>
      </c>
      <c r="B88" s="11" t="s">
        <v>261</v>
      </c>
      <c r="C88" s="124" t="s">
        <v>105</v>
      </c>
      <c r="D88" s="11" t="str">
        <f t="shared" si="10"/>
        <v>https://prozorro.gov.ua/tender/UA-2022-12-07-015163-a</v>
      </c>
      <c r="E88" s="81" t="s">
        <v>258</v>
      </c>
      <c r="F88" s="80" t="s">
        <v>257</v>
      </c>
      <c r="G88" s="23" t="s">
        <v>28</v>
      </c>
      <c r="H88" s="11">
        <f t="shared" si="11"/>
        <v>14.1625</v>
      </c>
      <c r="I88" s="50">
        <v>1100</v>
      </c>
      <c r="J88" s="26">
        <f t="shared" si="12"/>
        <v>14.1625</v>
      </c>
      <c r="K88" s="26">
        <f t="shared" si="13"/>
        <v>14162.5</v>
      </c>
      <c r="L88" s="26">
        <v>16995</v>
      </c>
      <c r="M88" s="11">
        <f t="shared" si="14"/>
        <v>14.1625</v>
      </c>
      <c r="N88" s="50">
        <v>1100</v>
      </c>
      <c r="O88" s="25">
        <f t="shared" si="15"/>
        <v>14.1625</v>
      </c>
      <c r="P88" s="34">
        <v>13500</v>
      </c>
      <c r="Q88" s="15" t="str">
        <f t="shared" si="16"/>
        <v>https://prozorro.gov.ua/tender/UA-2022-12-07-015163-a</v>
      </c>
      <c r="R88" s="82">
        <v>44902</v>
      </c>
      <c r="S88" s="28" t="s">
        <v>190</v>
      </c>
      <c r="T88" s="61">
        <f t="shared" si="17"/>
        <v>14.1625</v>
      </c>
      <c r="U88" s="50">
        <v>1100</v>
      </c>
      <c r="V88" s="41">
        <f t="shared" si="18"/>
        <v>14.1625</v>
      </c>
      <c r="W88" s="41">
        <f t="shared" si="19"/>
        <v>14162.5</v>
      </c>
      <c r="X88" s="26">
        <v>16995</v>
      </c>
      <c r="Y88" s="89" t="s">
        <v>253</v>
      </c>
      <c r="Z88" s="11"/>
      <c r="AA88" s="12"/>
    </row>
    <row r="89" spans="1:27" s="3" customFormat="1" ht="57.75" thickBot="1">
      <c r="A89" s="16">
        <v>81</v>
      </c>
      <c r="B89" s="11" t="s">
        <v>262</v>
      </c>
      <c r="C89" s="124" t="s">
        <v>106</v>
      </c>
      <c r="D89" s="11" t="str">
        <f t="shared" si="10"/>
        <v>https://prozorro.gov.ua/tender/UA-2022-12-07-015445-a</v>
      </c>
      <c r="E89" s="81" t="s">
        <v>258</v>
      </c>
      <c r="F89" s="80" t="s">
        <v>257</v>
      </c>
      <c r="G89" s="23" t="s">
        <v>29</v>
      </c>
      <c r="H89" s="11">
        <f t="shared" si="11"/>
        <v>3.449983333333333</v>
      </c>
      <c r="I89" s="50">
        <v>1</v>
      </c>
      <c r="J89" s="26">
        <f t="shared" si="12"/>
        <v>3.449983333333333</v>
      </c>
      <c r="K89" s="26">
        <f t="shared" si="13"/>
        <v>3449.983333333333</v>
      </c>
      <c r="L89" s="26">
        <v>4139.98</v>
      </c>
      <c r="M89" s="11">
        <f t="shared" si="14"/>
        <v>3.449983333333333</v>
      </c>
      <c r="N89" s="50">
        <v>1</v>
      </c>
      <c r="O89" s="25">
        <f t="shared" si="15"/>
        <v>3.449983333333333</v>
      </c>
      <c r="P89" s="34">
        <v>4900</v>
      </c>
      <c r="Q89" s="15" t="str">
        <f t="shared" si="16"/>
        <v>https://prozorro.gov.ua/tender/UA-2022-12-07-015445-a</v>
      </c>
      <c r="R89" s="82">
        <v>44902</v>
      </c>
      <c r="S89" s="28" t="s">
        <v>191</v>
      </c>
      <c r="T89" s="61">
        <f t="shared" si="17"/>
        <v>3.449983333333333</v>
      </c>
      <c r="U89" s="50">
        <v>1</v>
      </c>
      <c r="V89" s="41">
        <f t="shared" si="18"/>
        <v>3.449983333333333</v>
      </c>
      <c r="W89" s="41">
        <f t="shared" si="19"/>
        <v>3449.983333333333</v>
      </c>
      <c r="X89" s="26">
        <v>4139.98</v>
      </c>
      <c r="Y89" s="89" t="s">
        <v>253</v>
      </c>
      <c r="Z89" s="11"/>
      <c r="AA89" s="12"/>
    </row>
    <row r="90" spans="1:27" s="3" customFormat="1" ht="57.75" thickBot="1">
      <c r="A90" s="16">
        <v>82</v>
      </c>
      <c r="B90" s="11" t="s">
        <v>261</v>
      </c>
      <c r="C90" s="124" t="s">
        <v>107</v>
      </c>
      <c r="D90" s="11" t="str">
        <f t="shared" si="10"/>
        <v>https://prozorro.gov.ua/tender/UA-2022-12-08-016297-a</v>
      </c>
      <c r="E90" s="81" t="s">
        <v>258</v>
      </c>
      <c r="F90" s="80" t="s">
        <v>257</v>
      </c>
      <c r="G90" s="23" t="s">
        <v>116</v>
      </c>
      <c r="H90" s="11">
        <f t="shared" si="11"/>
        <v>219.5616666666667</v>
      </c>
      <c r="I90" s="50">
        <v>350</v>
      </c>
      <c r="J90" s="26">
        <f t="shared" si="12"/>
        <v>219.5616666666667</v>
      </c>
      <c r="K90" s="26">
        <f t="shared" si="13"/>
        <v>219561.6666666667</v>
      </c>
      <c r="L90" s="26">
        <v>263474</v>
      </c>
      <c r="M90" s="11">
        <f t="shared" si="14"/>
        <v>219.5616666666667</v>
      </c>
      <c r="N90" s="50">
        <v>350</v>
      </c>
      <c r="O90" s="25">
        <f t="shared" si="15"/>
        <v>219.5616666666667</v>
      </c>
      <c r="P90" s="34">
        <v>1138975.2</v>
      </c>
      <c r="Q90" s="15" t="str">
        <f t="shared" si="16"/>
        <v>https://prozorro.gov.ua/tender/UA-2022-12-08-016297-a</v>
      </c>
      <c r="R90" s="82">
        <v>44903</v>
      </c>
      <c r="S90" s="28" t="s">
        <v>192</v>
      </c>
      <c r="T90" s="61">
        <f t="shared" si="17"/>
        <v>219.56200000000004</v>
      </c>
      <c r="U90" s="50">
        <v>350</v>
      </c>
      <c r="V90" s="41">
        <f t="shared" si="18"/>
        <v>219.56200000000004</v>
      </c>
      <c r="W90" s="41">
        <f t="shared" si="19"/>
        <v>219562.00000000003</v>
      </c>
      <c r="X90" s="26">
        <v>263474.4</v>
      </c>
      <c r="Y90" s="89" t="s">
        <v>250</v>
      </c>
      <c r="Z90" s="11"/>
      <c r="AA90" s="38"/>
    </row>
    <row r="91" spans="1:71" s="4" customFormat="1" ht="57.75" thickBot="1">
      <c r="A91" s="16">
        <v>83</v>
      </c>
      <c r="B91" s="11" t="s">
        <v>262</v>
      </c>
      <c r="C91" s="124" t="s">
        <v>108</v>
      </c>
      <c r="D91" s="11" t="str">
        <f t="shared" si="10"/>
        <v>https://prozorro.gov.ua/tender/UA-2022-12-08-017997-a</v>
      </c>
      <c r="E91" s="81" t="s">
        <v>258</v>
      </c>
      <c r="F91" s="80" t="s">
        <v>257</v>
      </c>
      <c r="G91" s="23" t="s">
        <v>29</v>
      </c>
      <c r="H91" s="11">
        <f t="shared" si="11"/>
        <v>20.02</v>
      </c>
      <c r="I91" s="50">
        <v>19</v>
      </c>
      <c r="J91" s="26">
        <f t="shared" si="12"/>
        <v>20.02</v>
      </c>
      <c r="K91" s="26">
        <f t="shared" si="13"/>
        <v>20020</v>
      </c>
      <c r="L91" s="26">
        <v>24024</v>
      </c>
      <c r="M91" s="11">
        <f t="shared" si="14"/>
        <v>20.02</v>
      </c>
      <c r="N91" s="50">
        <v>19</v>
      </c>
      <c r="O91" s="25">
        <f t="shared" si="15"/>
        <v>20.02</v>
      </c>
      <c r="P91" s="34">
        <v>1281985</v>
      </c>
      <c r="Q91" s="15" t="str">
        <f t="shared" si="16"/>
        <v>https://prozorro.gov.ua/tender/UA-2022-12-08-017997-a</v>
      </c>
      <c r="R91" s="82">
        <v>44903</v>
      </c>
      <c r="S91" s="28" t="s">
        <v>193</v>
      </c>
      <c r="T91" s="61">
        <f t="shared" si="17"/>
        <v>20.02</v>
      </c>
      <c r="U91" s="50">
        <v>19</v>
      </c>
      <c r="V91" s="41">
        <f t="shared" si="18"/>
        <v>20.02</v>
      </c>
      <c r="W91" s="41">
        <f t="shared" si="19"/>
        <v>20020</v>
      </c>
      <c r="X91" s="26">
        <v>24024</v>
      </c>
      <c r="Y91" s="89" t="s">
        <v>254</v>
      </c>
      <c r="Z91" s="24"/>
      <c r="AA91" s="36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</row>
    <row r="92" spans="1:71" s="4" customFormat="1" ht="57.75" thickBot="1">
      <c r="A92" s="16">
        <v>84</v>
      </c>
      <c r="B92" s="11" t="s">
        <v>261</v>
      </c>
      <c r="C92" s="124" t="s">
        <v>109</v>
      </c>
      <c r="D92" s="11" t="str">
        <f t="shared" si="10"/>
        <v>https://prozorro.gov.ua/tender/UA-2022-12-16-014394-a</v>
      </c>
      <c r="E92" s="81" t="s">
        <v>258</v>
      </c>
      <c r="F92" s="80" t="s">
        <v>257</v>
      </c>
      <c r="G92" s="23" t="s">
        <v>28</v>
      </c>
      <c r="H92" s="11">
        <f t="shared" si="11"/>
        <v>3.9333333333333336</v>
      </c>
      <c r="I92" s="50">
        <v>40</v>
      </c>
      <c r="J92" s="26">
        <f t="shared" si="12"/>
        <v>3.9333333333333336</v>
      </c>
      <c r="K92" s="26">
        <f t="shared" si="13"/>
        <v>3933.3333333333335</v>
      </c>
      <c r="L92" s="26">
        <v>4720</v>
      </c>
      <c r="M92" s="11">
        <f t="shared" si="14"/>
        <v>3.9333333333333336</v>
      </c>
      <c r="N92" s="50">
        <v>40</v>
      </c>
      <c r="O92" s="25">
        <f t="shared" si="15"/>
        <v>3.9333333333333336</v>
      </c>
      <c r="P92" s="34">
        <v>328914</v>
      </c>
      <c r="Q92" s="15" t="str">
        <f t="shared" si="16"/>
        <v>https://prozorro.gov.ua/tender/UA-2022-12-16-014394-a</v>
      </c>
      <c r="R92" s="82">
        <v>44911</v>
      </c>
      <c r="S92" s="28" t="s">
        <v>194</v>
      </c>
      <c r="T92" s="61">
        <f t="shared" si="17"/>
        <v>3.9333333333333336</v>
      </c>
      <c r="U92" s="50">
        <v>40</v>
      </c>
      <c r="V92" s="41">
        <f t="shared" si="18"/>
        <v>3.9333333333333336</v>
      </c>
      <c r="W92" s="41">
        <f t="shared" si="19"/>
        <v>3933.3333333333335</v>
      </c>
      <c r="X92" s="55">
        <v>4720</v>
      </c>
      <c r="Y92" s="89" t="s">
        <v>255</v>
      </c>
      <c r="Z92" s="24"/>
      <c r="AA92" s="36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</row>
    <row r="93" spans="1:27" s="78" customFormat="1" ht="132" thickBot="1">
      <c r="A93" s="62">
        <v>85</v>
      </c>
      <c r="B93" s="11" t="s">
        <v>262</v>
      </c>
      <c r="C93" s="124" t="s">
        <v>110</v>
      </c>
      <c r="D93" s="63" t="str">
        <f t="shared" si="10"/>
        <v>https://prozorro.gov.ua/tender/UA-2022-12-19-016985-a</v>
      </c>
      <c r="E93" s="81" t="s">
        <v>258</v>
      </c>
      <c r="F93" s="80" t="s">
        <v>257</v>
      </c>
      <c r="G93" s="47" t="s">
        <v>29</v>
      </c>
      <c r="H93" s="63">
        <f t="shared" si="11"/>
        <v>61.15</v>
      </c>
      <c r="I93" s="64">
        <v>1</v>
      </c>
      <c r="J93" s="65">
        <f t="shared" si="12"/>
        <v>61.15</v>
      </c>
      <c r="K93" s="65">
        <f t="shared" si="13"/>
        <v>61150</v>
      </c>
      <c r="L93" s="65">
        <v>73380</v>
      </c>
      <c r="M93" s="63">
        <f t="shared" si="14"/>
        <v>61.15</v>
      </c>
      <c r="N93" s="64">
        <v>1</v>
      </c>
      <c r="O93" s="66">
        <f t="shared" si="15"/>
        <v>61.15</v>
      </c>
      <c r="P93" s="65">
        <v>123161</v>
      </c>
      <c r="Q93" s="68" t="str">
        <f t="shared" si="16"/>
        <v>https://prozorro.gov.ua/tender/UA-2022-12-19-016985-a</v>
      </c>
      <c r="R93" s="69">
        <v>44914</v>
      </c>
      <c r="S93" s="70" t="s">
        <v>195</v>
      </c>
      <c r="T93" s="71">
        <f t="shared" si="17"/>
        <v>60.235</v>
      </c>
      <c r="U93" s="64">
        <v>1</v>
      </c>
      <c r="V93" s="72">
        <f t="shared" si="18"/>
        <v>60.235</v>
      </c>
      <c r="W93" s="72">
        <f t="shared" si="19"/>
        <v>60235</v>
      </c>
      <c r="X93" s="73">
        <v>72282</v>
      </c>
      <c r="Y93" s="94">
        <v>44946</v>
      </c>
      <c r="Z93" s="76"/>
      <c r="AA93" s="77"/>
    </row>
    <row r="94" spans="1:71" s="4" customFormat="1" ht="57.75" thickBot="1">
      <c r="A94" s="16">
        <v>86</v>
      </c>
      <c r="B94" s="11" t="s">
        <v>261</v>
      </c>
      <c r="C94" s="124" t="s">
        <v>111</v>
      </c>
      <c r="D94" s="11" t="str">
        <f t="shared" si="10"/>
        <v>https://prozorro.gov.ua/tender/UA-2022-12-20-016847-a</v>
      </c>
      <c r="E94" s="81" t="s">
        <v>258</v>
      </c>
      <c r="F94" s="80" t="s">
        <v>257</v>
      </c>
      <c r="G94" s="23" t="s">
        <v>28</v>
      </c>
      <c r="H94" s="11">
        <f t="shared" si="11"/>
        <v>4.946666666666667</v>
      </c>
      <c r="I94" s="50">
        <v>4</v>
      </c>
      <c r="J94" s="26">
        <f t="shared" si="12"/>
        <v>4.946666666666667</v>
      </c>
      <c r="K94" s="26">
        <f t="shared" si="13"/>
        <v>4946.666666666667</v>
      </c>
      <c r="L94" s="26">
        <v>5936</v>
      </c>
      <c r="M94" s="11">
        <f t="shared" si="14"/>
        <v>4.946666666666667</v>
      </c>
      <c r="N94" s="50">
        <v>4</v>
      </c>
      <c r="O94" s="25">
        <f t="shared" si="15"/>
        <v>4.946666666666667</v>
      </c>
      <c r="P94" s="34">
        <v>15060</v>
      </c>
      <c r="Q94" s="15" t="str">
        <f t="shared" si="16"/>
        <v>https://prozorro.gov.ua/tender/UA-2022-12-20-016847-a</v>
      </c>
      <c r="R94" s="82">
        <v>44915</v>
      </c>
      <c r="S94" s="28" t="s">
        <v>196</v>
      </c>
      <c r="T94" s="61">
        <f t="shared" si="17"/>
        <v>4.946666666666667</v>
      </c>
      <c r="U94" s="50">
        <v>4</v>
      </c>
      <c r="V94" s="41">
        <f t="shared" si="18"/>
        <v>4.946666666666667</v>
      </c>
      <c r="W94" s="41">
        <f t="shared" si="19"/>
        <v>4946.666666666667</v>
      </c>
      <c r="X94" s="55">
        <v>5936</v>
      </c>
      <c r="Y94" s="89" t="s">
        <v>256</v>
      </c>
      <c r="Z94" s="24"/>
      <c r="AA94" s="36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</row>
    <row r="95" spans="1:27" s="5" customFormat="1" ht="57">
      <c r="A95" s="16">
        <v>87</v>
      </c>
      <c r="B95" s="11" t="s">
        <v>261</v>
      </c>
      <c r="C95" s="124" t="s">
        <v>112</v>
      </c>
      <c r="D95" s="11" t="str">
        <f t="shared" si="10"/>
        <v>https://prozorro.gov.ua/tender/UA-2022-12-20-019562-a</v>
      </c>
      <c r="E95" s="81" t="s">
        <v>258</v>
      </c>
      <c r="F95" s="80" t="s">
        <v>257</v>
      </c>
      <c r="G95" s="23" t="s">
        <v>28</v>
      </c>
      <c r="H95" s="11">
        <f t="shared" si="11"/>
        <v>3.191666666666667</v>
      </c>
      <c r="I95" s="50">
        <v>1</v>
      </c>
      <c r="J95" s="26">
        <f t="shared" si="12"/>
        <v>3.191666666666667</v>
      </c>
      <c r="K95" s="26">
        <f t="shared" si="13"/>
        <v>3191.666666666667</v>
      </c>
      <c r="L95" s="26">
        <v>3830</v>
      </c>
      <c r="M95" s="11">
        <f t="shared" si="14"/>
        <v>3.191666666666667</v>
      </c>
      <c r="N95" s="50">
        <v>1</v>
      </c>
      <c r="O95" s="25">
        <f t="shared" si="15"/>
        <v>3.191666666666667</v>
      </c>
      <c r="P95" s="34">
        <v>37800</v>
      </c>
      <c r="Q95" s="15" t="str">
        <f t="shared" si="16"/>
        <v>https://prozorro.gov.ua/tender/UA-2022-12-20-019562-a</v>
      </c>
      <c r="R95" s="29">
        <v>44915</v>
      </c>
      <c r="S95" s="28" t="s">
        <v>197</v>
      </c>
      <c r="T95" s="61">
        <f t="shared" si="17"/>
        <v>3.191666666666667</v>
      </c>
      <c r="U95" s="50">
        <v>1</v>
      </c>
      <c r="V95" s="41">
        <f t="shared" si="18"/>
        <v>3.191666666666667</v>
      </c>
      <c r="W95" s="41">
        <f t="shared" si="19"/>
        <v>3191.666666666667</v>
      </c>
      <c r="X95" s="26">
        <v>3830</v>
      </c>
      <c r="Y95" s="89" t="s">
        <v>247</v>
      </c>
      <c r="Z95" s="14"/>
      <c r="AA95" s="17"/>
    </row>
    <row r="96" ht="18.75">
      <c r="Y96" s="83"/>
    </row>
    <row r="97" spans="4:15" ht="18.75"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</row>
    <row r="98" spans="4:15" ht="18.75">
      <c r="D98" s="42"/>
      <c r="E98" s="42" t="s">
        <v>281</v>
      </c>
      <c r="F98" s="42"/>
      <c r="G98" s="42"/>
      <c r="H98" s="42"/>
      <c r="I98" s="42"/>
      <c r="J98" s="42"/>
      <c r="K98" s="42"/>
      <c r="L98" s="42"/>
      <c r="M98" s="42"/>
      <c r="N98" s="42"/>
      <c r="O98" s="42"/>
    </row>
    <row r="99" spans="4:15" ht="18.75">
      <c r="D99" s="42"/>
      <c r="E99" s="42" t="s">
        <v>282</v>
      </c>
      <c r="F99" s="42" t="s">
        <v>284</v>
      </c>
      <c r="G99" s="42"/>
      <c r="H99" s="42"/>
      <c r="I99" s="42"/>
      <c r="J99" s="42"/>
      <c r="K99" s="42"/>
      <c r="L99" s="42"/>
      <c r="M99" s="42"/>
      <c r="N99" s="42"/>
      <c r="O99" s="42"/>
    </row>
    <row r="100" spans="4:15" ht="18.75">
      <c r="D100" s="42"/>
      <c r="E100" s="42"/>
      <c r="F100" s="42"/>
      <c r="G100" s="42"/>
      <c r="H100" s="42"/>
      <c r="I100" s="42" t="s">
        <v>283</v>
      </c>
      <c r="J100" s="42"/>
      <c r="K100" s="42"/>
      <c r="L100" s="42"/>
      <c r="M100" s="42"/>
      <c r="N100" s="42"/>
      <c r="O100" s="42"/>
    </row>
    <row r="101" spans="4:15" ht="18.75"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</row>
    <row r="102" spans="4:15" ht="18.75">
      <c r="D102" s="42"/>
      <c r="E102" s="42" t="s">
        <v>287</v>
      </c>
      <c r="F102" s="42"/>
      <c r="G102" s="42"/>
      <c r="H102" s="42"/>
      <c r="I102" s="42"/>
      <c r="J102" s="42"/>
      <c r="K102" s="42"/>
      <c r="L102" s="42"/>
      <c r="M102" s="42"/>
      <c r="N102" s="42"/>
      <c r="O102" s="42"/>
    </row>
    <row r="103" spans="4:15" ht="18.75"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4:15" ht="18.75">
      <c r="D104" s="42"/>
      <c r="E104" s="42" t="s">
        <v>285</v>
      </c>
      <c r="F104" s="42"/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4:15" ht="18.75">
      <c r="D105" s="42"/>
      <c r="E105" s="42" t="s">
        <v>286</v>
      </c>
      <c r="F105" s="42"/>
      <c r="G105" s="42"/>
      <c r="H105" s="42"/>
      <c r="I105" s="42"/>
      <c r="J105" s="42"/>
      <c r="K105" s="42"/>
      <c r="L105" s="42"/>
      <c r="M105" s="42"/>
      <c r="N105" s="42"/>
      <c r="O105" s="42"/>
    </row>
    <row r="106" spans="4:15" ht="18.75"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</row>
    <row r="107" spans="4:15" ht="18.75"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</row>
    <row r="108" spans="4:15" ht="18.75"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</row>
  </sheetData>
  <sheetProtection/>
  <mergeCells count="19">
    <mergeCell ref="Y1:AA2"/>
    <mergeCell ref="T5:V6"/>
    <mergeCell ref="A1:Q1"/>
    <mergeCell ref="H5:J6"/>
    <mergeCell ref="A3:AA4"/>
    <mergeCell ref="Y5:Y7"/>
    <mergeCell ref="Z5:Z7"/>
    <mergeCell ref="AA5:AA7"/>
    <mergeCell ref="A5:A7"/>
    <mergeCell ref="C5:C7"/>
    <mergeCell ref="R5:R7"/>
    <mergeCell ref="S5:S7"/>
    <mergeCell ref="M5:O6"/>
    <mergeCell ref="F5:F7"/>
    <mergeCell ref="B5:B7"/>
    <mergeCell ref="D5:D7"/>
    <mergeCell ref="G5:G7"/>
    <mergeCell ref="Q5:Q7"/>
    <mergeCell ref="E5:E7"/>
  </mergeCells>
  <hyperlinks>
    <hyperlink ref="S10" r:id="rId1" display="https://my.zakupki.prom.ua/remote/dispatcher/state_purchase_view/35706290"/>
    <hyperlink ref="S11" r:id="rId2" display="https://my.zakupki.prom.ua/remote/dispatcher/state_purchase_view/35695805"/>
    <hyperlink ref="Q30" r:id="rId3" display="https://zakupivli.pro/gov/tenders/UA-2022-06-28-004389-a"/>
    <hyperlink ref="Q31" r:id="rId4" display="https://zakupivli.pro/gov/tenders/UA-2022-06-28-004547-a"/>
    <hyperlink ref="Q34" r:id="rId5" display="https://zakupivli.pro/gov/tenders/UA-2022-07-22-005858-a"/>
    <hyperlink ref="Q36" r:id="rId6" display="https://zakupivli.pro/gov/tenders/UA-2022-08-01-004603-a"/>
    <hyperlink ref="Q37" r:id="rId7" display="https://zakupivli.pro/gov/tenders/UA-2022-08-02-005491-aї"/>
    <hyperlink ref="Q38" r:id="rId8" display="https://zakupivli.pro/gov/tenders/UA-2022-08-08-004176-a"/>
    <hyperlink ref="Q39" r:id="rId9" display="https://zakupivli.pro/gov/tenders/UA-2022-08-08-004264-a"/>
    <hyperlink ref="Q40" r:id="rId10" display="https://zakupivli.pro/gov/tenders/UA-2022-08-08-004373-a"/>
    <hyperlink ref="Q41" r:id="rId11" display="https://zakupivli.pro/gov/tenders/UA-2022-08-11-004635-a"/>
    <hyperlink ref="Q42" r:id="rId12" display="https://zakupivli.pro/gov/tenders/UA-2022-08-11-005558-a"/>
    <hyperlink ref="Q49" r:id="rId13" display="https://zakupivli.pro/gov/tenders/UA-2022-08-19-006816-a"/>
    <hyperlink ref="Q67" r:id="rId14" display="https://zakupivli.pro/gov/tenders/UA-2022-10-18-007592-a"/>
  </hyperlinks>
  <printOptions/>
  <pageMargins left="0.05225" right="0.1968503937007874" top="0.7086614173228347" bottom="0.35433070866141736" header="0.2362204724409449" footer="0.2755905511811024"/>
  <pageSetup fitToHeight="1" fitToWidth="1" horizontalDpi="600" verticalDpi="600" orientation="landscape" paperSize="9" scale="15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Степура Віта Вікторівна</dc:creator>
  <cp:keywords/>
  <dc:description/>
  <cp:lastModifiedBy>Романенко Віталій Миколайович</cp:lastModifiedBy>
  <cp:lastPrinted>2022-01-21T09:54:51Z</cp:lastPrinted>
  <dcterms:created xsi:type="dcterms:W3CDTF">1996-10-08T23:32:33Z</dcterms:created>
  <dcterms:modified xsi:type="dcterms:W3CDTF">2024-01-23T11:51:55Z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