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tabRatio="536" activeTab="0"/>
  </bookViews>
  <sheets>
    <sheet name="Закупівлі 2023 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<sst xmlns="http://schemas.openxmlformats.org/spreadsheetml/2006/main" count="876" uniqueCount="310">
  <si>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</si>
  <si>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</si>
  <si>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</si>
  <si>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</si>
  <si>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</si>
  <si>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</si>
  <si>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</si>
  <si>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</si>
  <si>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</si>
  <si>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</si>
  <si>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</si>
  <si>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</si>
  <si>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</si>
  <si>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</si>
  <si>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</si>
  <si>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</si>
  <si>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</si>
  <si>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</si>
  <si>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</si>
  <si>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</si>
  <si>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</si>
  <si>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</si>
  <si>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</si>
  <si>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Портативні комп’ютери (ноутбуки)</t>
  </si>
  <si>
    <t>Послуги з ремонту і технічного обслуговування вимірювальних, випробувальних і контрольних приладів (Технічне обслуговування автоматизованої системи комерційного обліку електроенергії об'єктів управління ТОВ «Нафтогаз Тепло» (Новояворівські електромережі)</t>
  </si>
  <si>
    <t>Послуги з розробки проектно-кошторисної документації системи пожежної сигналізації, автоматичної системи пожежогасіння, системи оповіщення людей про пожежу, управління евакуюванням людей, системи передачі триважних сповіщень, з отриманням позитивного експертного звіту підстанції ПС 35 кВ "Я-12" в м. Новояворівськ по вул. Шевченка, 17б, 17в</t>
  </si>
  <si>
    <t>Послуги з технічного обслуговування системи пожежної сигналізації та цілодобового пожежного пультового спостереження змонтованої системи пожежної сигналізації</t>
  </si>
  <si>
    <t>Прожектори та світильники</t>
  </si>
  <si>
    <t>Бензин А-95 (Євро 5), талон; Дизельне паливо (Євро 5), талон</t>
  </si>
  <si>
    <t>Електророзподільні кабелі та провода</t>
  </si>
  <si>
    <t>Послуги реагування на тривожну сигналізацію на об'єктах Замовника</t>
  </si>
  <si>
    <t>Діалектричні рукавиці</t>
  </si>
  <si>
    <t>Ремонт вакуумного вимикача ВР1-10-20/630У2 НКАИ</t>
  </si>
  <si>
    <t>Бензинові генератори Alteco Stalker SPG7000E</t>
  </si>
  <si>
    <t>Супровід програмного забезпечення системи з обліку фізичних та юридичних споживачів електричної енергії "УКРБІЛІНГ"</t>
  </si>
  <si>
    <t>Послуги з проведення обов'язкового технічного контролю автотранспортних засобів</t>
  </si>
  <si>
    <t>Послуги з вивезення та розміщення твердих побутових відходів</t>
  </si>
  <si>
    <t>Кріпильні деталі</t>
  </si>
  <si>
    <t>Метизи (болти, гайки, шайби)</t>
  </si>
  <si>
    <t>Системи охоронного призначення і засоби інженерно-технічної захищеності периметру</t>
  </si>
  <si>
    <t>Послуги з добровільного страхування майна</t>
  </si>
  <si>
    <t>Абразивні матеріали (круги відрізні, круги зачисні, шліфшкірки, круги шліфувальні)</t>
  </si>
  <si>
    <t>Аптечки виробничі та автомобільні</t>
  </si>
  <si>
    <t>Автомобільні акумуляторні батареї</t>
  </si>
  <si>
    <t>Антифриз</t>
  </si>
  <si>
    <t>Послуги страхування транспортних засобів по програмі цивільно-правової відповідальності</t>
  </si>
  <si>
    <t>Драбини-стремянки</t>
  </si>
  <si>
    <t>Послуги з добровільного страхування майна (активи)</t>
  </si>
  <si>
    <t>Шнур капроновий плетений</t>
  </si>
  <si>
    <t>Концентрат мастильно-холодильної рідини</t>
  </si>
  <si>
    <t>Послуги навчання з охорони праці та навчання з електробезпеки</t>
  </si>
  <si>
    <t>Послуги електролабораторії</t>
  </si>
  <si>
    <t>Послуги по відновленню благоустрою по вулицях міста Новояворівськ, Яворівського району, Львівської області</t>
  </si>
  <si>
    <t>Роботи з улаштування відгалужень для виносу однофазних лічильників на фасад підрядним способом</t>
  </si>
  <si>
    <t>Роботи з технічного переоснащення з заміною ПЛ-0,4 на ПЛІ-0,4 кВ від ТП-11 Л-1 в м. Новояворівськ Львівської області</t>
  </si>
  <si>
    <t>Розроблення нормативних характеристик та обчислення структури нормативних значень технологічних витрат електроенергії в електричних мережах ТОВ "Нафтогаз Тепло"</t>
  </si>
  <si>
    <t>Кабелеріз ручний механічний</t>
  </si>
  <si>
    <t>Ланцюги</t>
  </si>
  <si>
    <t>Шини бензопил</t>
  </si>
  <si>
    <t>Первинні засоби пожежогасіння</t>
  </si>
  <si>
    <t>Тонометр напівавтоматичний</t>
  </si>
  <si>
    <t>Кінцеві муфти</t>
  </si>
  <si>
    <t>Автомобільні запчастини</t>
  </si>
  <si>
    <t>Трансформатори, трансформатори струму</t>
  </si>
  <si>
    <t>Індикаторні пломби "Гарант"</t>
  </si>
  <si>
    <t>Лічильники електроенергії</t>
  </si>
  <si>
    <t>Лебідки</t>
  </si>
  <si>
    <t>Туалетний папір та паперові рушники</t>
  </si>
  <si>
    <t>Автомобільні шини</t>
  </si>
  <si>
    <t>Розсувний намет</t>
  </si>
  <si>
    <t>Спеціальне навчання й перевірка знань з пожежно-технічного мінімуму з видачою посвідчення</t>
  </si>
  <si>
    <t>Офісне устаткування та приладдя різне</t>
  </si>
  <si>
    <t>Міні-мийка Karcher</t>
  </si>
  <si>
    <t>Набори інструментів</t>
  </si>
  <si>
    <t>Проведення медичних оглядів працівників</t>
  </si>
  <si>
    <t>Засоби для чищення</t>
  </si>
  <si>
    <t>Господарські товари</t>
  </si>
  <si>
    <t>Роботи з технічного переоснащення ПС-110/10/6 кВ «Я-5» з заміною масляних вимикачів 6 кВ на вакуумні BB/TEL з пристроями мікропроцесорного захисту (комірок № 4,9)</t>
  </si>
  <si>
    <t>Роботи з технічного переоснащення ПС-35 «Я-12» 35/10 кВ з заміною масляних вимикачів 10 кВ на вакуумні BB/TEL з пристроями мікропроцесорного захисту (комірок № 4,5,6,13,14,15)</t>
  </si>
  <si>
    <t>Послуги постійного доступу до мережі Інтернет</t>
  </si>
  <si>
    <t>Послуги постачання КП «Програмний комплекс «Варта» та обробка даних та формування кваліфікованого сертифікату відкритого ключа</t>
  </si>
  <si>
    <t>Послуги топографо-геодезичної зйомки території для будівництва та обслуговування ліній електропередач по вул. Курортна в смт Шкло Яворівського району Львівської області</t>
  </si>
  <si>
    <t>Палець рульовий</t>
  </si>
  <si>
    <t>Силікагель КСКГ</t>
  </si>
  <si>
    <t>Припій тип "А"</t>
  </si>
  <si>
    <t>Електронні ключі</t>
  </si>
  <si>
    <t>Опори</t>
  </si>
  <si>
    <t>Пиломатеріали обрізні</t>
  </si>
  <si>
    <t>Мастильні матеріали</t>
  </si>
  <si>
    <t>Послуги з підвищення кваліфікації для виробничого персоналу філій ТОВ «Нафтогаз Тепло» за напрямом теплоенергетики та електричної інженерії</t>
  </si>
  <si>
    <t>Гофротруби</t>
  </si>
  <si>
    <t>Електророзподільні кабелі</t>
  </si>
  <si>
    <t>Опори (стояки)</t>
  </si>
  <si>
    <t>Мило господарське 72%</t>
  </si>
  <si>
    <t>Постачання пакетів оновлень (компонент) комп’ютерної програми "M.E.Doc"</t>
  </si>
  <si>
    <t>Роз’єднувачі</t>
  </si>
  <si>
    <t>Din-рейка</t>
  </si>
  <si>
    <t>Послуги із супроводу програмного забезпечення з обліку фізичних та юридичних споживачів електроенергії «УКРБІЛІНГ»</t>
  </si>
  <si>
    <t>Послуги колючо-ріжучого спірального загородження "Егоза"</t>
  </si>
  <si>
    <t>Наконечники</t>
  </si>
  <si>
    <t>Коробки під трифазні лічильники КДЕ-У</t>
  </si>
  <si>
    <t>Послуги у сфері інформатизації: Інформаційно-консультативні послуги з супроводження ПЗ «M.E.Doc»</t>
  </si>
  <si>
    <t>Пояси лямкові комбіновані</t>
  </si>
  <si>
    <t>Автоматичні вимикачі</t>
  </si>
  <si>
    <t>Робочі рукавиці</t>
  </si>
  <si>
    <t>Ліска косильна для тримера</t>
  </si>
  <si>
    <t>Мобільні телефони та аксесуари</t>
  </si>
  <si>
    <t>Інструменти для токаря</t>
  </si>
  <si>
    <t>Анкерні та проколюючі затискачі</t>
  </si>
  <si>
    <t>Послуги з оцінки довгострокових забов'язань з виплат працівникам (актуарні послуги) відповідно до Міжнародного стандарту бухгалтерського обліку 19 "Виплати працівникам" станом на 01.01.2023, 30.06.2023 та 31.12.2023</t>
  </si>
  <si>
    <t>Послуги з буріння отворів при заміні аварійних опор повітряних ліній електропередач</t>
  </si>
  <si>
    <t>Захисні каски та ремінці до каски</t>
  </si>
  <si>
    <t>Оптична головка інтерфейсу</t>
  </si>
  <si>
    <t>Обмежувачі перенапруження</t>
  </si>
  <si>
    <t>Спеціальний робочий одяг</t>
  </si>
  <si>
    <t>Роботи з Технічного переоснащення ПС-35 «Я-12» 35/10 кВ з заміною масляних вимикачів 10 кВ на вакуумні BB/TEL з пристроями мікропроцесорного захисту (комірок № 17,18)</t>
  </si>
  <si>
    <t>Знаки поштової оплати</t>
  </si>
  <si>
    <t>Роботи з Технічного переоснащення ПС-110/10/6 кВ «Я-5» з заміною масляних вимикачів 6 кВ на вакуумні BB/TEL з пристроями мікропроцесорного захисту (комірок № 14,18)</t>
  </si>
  <si>
    <t>Послуги експертного обстеження (технічного діагностування) обладнання, позачергового технічного огляду, виготовлення журналу нагляду (паспорта) обладнання підвищеної небезпеки: автокрана КРАЗ 65053 КТА28 та автопідйомника ЗІЛ 131 АГП22</t>
  </si>
  <si>
    <t>Запасні частини до крана автомобільного</t>
  </si>
  <si>
    <t>Послуги ямобура з оператором</t>
  </si>
  <si>
    <t>Фундаментні блоки</t>
  </si>
  <si>
    <t>Паливно-мастильні матеріали (ЛОТ 1- Паливно-мастильні матеріали (Апарат Товариства); ЛОТ 2- Паливно-мастильні матеріали (НР ОСР); ЛОТ 3- Паливно-мастильні матеріали (НР ТЕЦ); ЛОТ 4- Паливно-мастильні матеріали (НЯ ОСР); ЛОТ 5- Паливно-мастильні матеріали (НЯ ТЕЦ)</t>
  </si>
  <si>
    <t>Послуги з обов’язкового страхування цивільно-правової відповідальності власників наземних транспортних засобів</t>
  </si>
  <si>
    <t>Послуги мульчера з оператором</t>
  </si>
  <si>
    <t>Пускозарядний пристрій CF-600</t>
  </si>
  <si>
    <t>Інструменти (Свердла, мітчики, плашка)</t>
  </si>
  <si>
    <t>Вали карданні до автомобіля</t>
  </si>
  <si>
    <t>Плівка поліетиленова (ЛОТ 1- Плівка поліетиленова (НР ОСР); ЛОТ 2- Плівка поліетиленова (НЯ ОСР); ЛОТ 3- Плівка поліетиленова (НР ТЕЦ); ЛОТ 4- Плівка поліетиленова (НЯ ТЕЦ)</t>
  </si>
  <si>
    <t>Стяжки кабельні</t>
  </si>
  <si>
    <t>Навчальні послуги</t>
  </si>
  <si>
    <t>Спецвзуття</t>
  </si>
  <si>
    <t>Послуги із діагностування та технічного обслуговування вогнегасників</t>
  </si>
  <si>
    <t>Зварювальний напівавтомат інверторний</t>
  </si>
  <si>
    <t>Лабораторні дослідження умов праці з визначенням шкідливих та небезпечних факторів виробничого середовища і трудового процесу на робочих місцях</t>
  </si>
  <si>
    <t>Каністри металеві</t>
  </si>
  <si>
    <t>Ізострічка</t>
  </si>
  <si>
    <t>Послуги із заправки та регенерації картриджів</t>
  </si>
  <si>
    <t>Послуги реагування на тривожну сигналізацію на об'єкті Філії "Новояворівські електромережі"</t>
  </si>
  <si>
    <t>шт</t>
  </si>
  <si>
    <t>послуга</t>
  </si>
  <si>
    <t>л</t>
  </si>
  <si>
    <t>м</t>
  </si>
  <si>
    <t>м3</t>
  </si>
  <si>
    <t>бобіна,шт, рулон</t>
  </si>
  <si>
    <t>кг</t>
  </si>
  <si>
    <t>робота</t>
  </si>
  <si>
    <t>пач</t>
  </si>
  <si>
    <t>л,шт</t>
  </si>
  <si>
    <t>пар</t>
  </si>
  <si>
    <t>рул</t>
  </si>
  <si>
    <t>UA-2023-01-27-015324-a</t>
  </si>
  <si>
    <t>UA-2022-12-19-017083-a</t>
  </si>
  <si>
    <t>UA-2023-01-05-005531-a</t>
  </si>
  <si>
    <t>UA-2023-01-05-005563-a</t>
  </si>
  <si>
    <t>UA-2023-01-09-003552-a</t>
  </si>
  <si>
    <t>UA-2023-01-10-004493-a</t>
  </si>
  <si>
    <t>UA-2023-01-13-008616-a</t>
  </si>
  <si>
    <t>UA-2023-01-19-008933-a</t>
  </si>
  <si>
    <t>UA-2023-01-27-017368-a</t>
  </si>
  <si>
    <t>UA-2023-01-27-017496-a</t>
  </si>
  <si>
    <t>UA-2023-01-30-015258-a</t>
  </si>
  <si>
    <t>UA-2023-02-06-015294-a</t>
  </si>
  <si>
    <t>UA-2023-02-08-016142-a</t>
  </si>
  <si>
    <t>UA-2023-02-13-007605-a</t>
  </si>
  <si>
    <t>UA-2023-02-15-009138-a</t>
  </si>
  <si>
    <t>UA-2023-02-17-006852-a</t>
  </si>
  <si>
    <t>UA-2023-02-23-007710-a</t>
  </si>
  <si>
    <t>UA-2023-03-21-005041-a</t>
  </si>
  <si>
    <t>UA-2023-03-27-002715-a</t>
  </si>
  <si>
    <t>UA-2023-03-30-001133-a</t>
  </si>
  <si>
    <t>UA-2023-03-31-004840-a</t>
  </si>
  <si>
    <t>UA-2023-01-09-005067-a</t>
  </si>
  <si>
    <t>UA-2023-01-18-007779-a</t>
  </si>
  <si>
    <t>UA-2023-01-26-012925-a</t>
  </si>
  <si>
    <t>UA-2023-02-07-007927-a</t>
  </si>
  <si>
    <t>UA-2023-02-07-009131-a</t>
  </si>
  <si>
    <t>UA-2023-03-06-005757-a</t>
  </si>
  <si>
    <t>UA-2023-03-16-007898-a</t>
  </si>
  <si>
    <t>UA-2023-03-27-002338-a</t>
  </si>
  <si>
    <t>UA-2023-03-28-001598-a</t>
  </si>
  <si>
    <t>UA-2022-09-21-011670-a</t>
  </si>
  <si>
    <t>UA-2022-08-03-009137-a</t>
  </si>
  <si>
    <t>UA-2023-04-05-011127-a</t>
  </si>
  <si>
    <t>UA-2023-04-11-009785-a</t>
  </si>
  <si>
    <t>UA-2023-04-12-001836-a</t>
  </si>
  <si>
    <t>UA-2023-04-12-002126-a</t>
  </si>
  <si>
    <t>UA-2023-04-24-000825-a</t>
  </si>
  <si>
    <t>UA-2023-04-25-006870-a</t>
  </si>
  <si>
    <t>UA-2023-04-26-001166-a</t>
  </si>
  <si>
    <t>UA-2023-05-03-009168-a</t>
  </si>
  <si>
    <t>UA-2023-05-04-005336-a</t>
  </si>
  <si>
    <t>UA-2023-05-05-003168-a</t>
  </si>
  <si>
    <t>UA-2023-05-08-009637-a</t>
  </si>
  <si>
    <t>UA-2023-05-08-010355-a</t>
  </si>
  <si>
    <t>UA-2023-05-11-002114-a</t>
  </si>
  <si>
    <t>UA-2023-05-15-000824-a</t>
  </si>
  <si>
    <t>UA-2023-05-17-013722-a</t>
  </si>
  <si>
    <t>UA-2023-05-19-010956-a</t>
  </si>
  <si>
    <t>UA-2023-05-22-002151-a</t>
  </si>
  <si>
    <t>UA-2023-05-25-011115-a</t>
  </si>
  <si>
    <t>UA-2023-05-29-000867-a</t>
  </si>
  <si>
    <t>UA-2023-06-01-001382-a</t>
  </si>
  <si>
    <t>UA-2023-06-01-001511-a</t>
  </si>
  <si>
    <t>UA-2023-06-08-000963-a</t>
  </si>
  <si>
    <t>UA-2023-06-08-001907-a</t>
  </si>
  <si>
    <t>UA-2023-06-09-009443-a</t>
  </si>
  <si>
    <t>UA-2023-06-09-011018-a</t>
  </si>
  <si>
    <t>UA-2023-06-21-007155-a</t>
  </si>
  <si>
    <t>UA-2023-06-22-015436-a</t>
  </si>
  <si>
    <t>UA-2023-06-23-007203-a</t>
  </si>
  <si>
    <t>UA-2023-06-23-010514-a</t>
  </si>
  <si>
    <t>UA-2023-06-23-010981-a</t>
  </si>
  <si>
    <t>UA-2023-06-26-009562-a</t>
  </si>
  <si>
    <t>UA-2023-07-05-003505-a</t>
  </si>
  <si>
    <t>UA-2023-07-18-010053-a</t>
  </si>
  <si>
    <t>UA-2023-07-18-010144-a</t>
  </si>
  <si>
    <t>UA-2023-07-19-004898-a</t>
  </si>
  <si>
    <t>UA-2023-07-25-002788-a</t>
  </si>
  <si>
    <t>UA-2023-07-27-007460-a</t>
  </si>
  <si>
    <t>UA-2023-08-03-000535-a</t>
  </si>
  <si>
    <t>UA-2023-08-08-006935-a</t>
  </si>
  <si>
    <t>UA-2023-08-09-011694-a</t>
  </si>
  <si>
    <t>UA-2023-08-14-013443-a</t>
  </si>
  <si>
    <t>UA-2023-08-21-006266-a</t>
  </si>
  <si>
    <t>UA-2023-08-22-006756-a</t>
  </si>
  <si>
    <t>UA-2023-08-23-001615-a</t>
  </si>
  <si>
    <t>UA-2023-08-29-005083-a</t>
  </si>
  <si>
    <t>UA-2023-08-30-001749-a</t>
  </si>
  <si>
    <t>UA-2023-09-06-005214-a</t>
  </si>
  <si>
    <t>UA-2023-09-06-007426-a</t>
  </si>
  <si>
    <t>UA-2023-09-07-010759-a</t>
  </si>
  <si>
    <t>UA-2023-09-08-002778-a</t>
  </si>
  <si>
    <t>UA-2023-09-19-002245-a</t>
  </si>
  <si>
    <t>UA-2023-09-19-002341-a</t>
  </si>
  <si>
    <t>UA-2023-09-19-008005-a</t>
  </si>
  <si>
    <t>UA-2023-09-19-013421-a</t>
  </si>
  <si>
    <t>UA-2023-09-19-013558-a</t>
  </si>
  <si>
    <t>UA-2023-09-21-007594-a</t>
  </si>
  <si>
    <t>UA-2023-09-21-008237-a</t>
  </si>
  <si>
    <t>UA-2023-09-21-008507-a</t>
  </si>
  <si>
    <t>UA-2023-09-27-001605-a</t>
  </si>
  <si>
    <t>UA-2023-10-02-011745-a</t>
  </si>
  <si>
    <t>UA-2023-10-13-003429-a</t>
  </si>
  <si>
    <t>UA-2023-10-18-011709-a</t>
  </si>
  <si>
    <t>UA-2023-10-20-009462-a</t>
  </si>
  <si>
    <t>UA-2023-10-24-005290-a</t>
  </si>
  <si>
    <t>UA-2023-10-30-004445-a</t>
  </si>
  <si>
    <t>UA-2023-10-31-010632-a</t>
  </si>
  <si>
    <t>UA-2023-11-02-004764-a</t>
  </si>
  <si>
    <t>UA-2023-11-02-011477-a</t>
  </si>
  <si>
    <t>UA-2023-11-03-008223-a</t>
  </si>
  <si>
    <t>UA-2023-11-06-005858-a</t>
  </si>
  <si>
    <t>UA-2023-11-06-014091-a</t>
  </si>
  <si>
    <t>UA-2023-11-07-012414-a</t>
  </si>
  <si>
    <t>UA-2023-11-08-013399-a</t>
  </si>
  <si>
    <t>UA-2023-11-10-009689-a</t>
  </si>
  <si>
    <t>UA-2023-11-10-012386-a</t>
  </si>
  <si>
    <t>UA-2023-11-21-013458-a</t>
  </si>
  <si>
    <t>UA-2023-11-21-015790-a</t>
  </si>
  <si>
    <t>UA-2023-11-22-003354-a</t>
  </si>
  <si>
    <t>UA-2023-11-23-006855-a</t>
  </si>
  <si>
    <t>UA-2023-11-23-017396-a</t>
  </si>
  <si>
    <t>UA-2023-11-24-009638-a</t>
  </si>
  <si>
    <t>UA-2023-11-24-012533-a</t>
  </si>
  <si>
    <t>UA-2023-11-27-001198-a</t>
  </si>
  <si>
    <t>UA-2023-11-28-005783-a</t>
  </si>
  <si>
    <t>UA-2023-11-29-004308-a</t>
  </si>
  <si>
    <t>UA-2023-12-01-014283-a</t>
  </si>
  <si>
    <t>UA-2023-12-04-010874-a</t>
  </si>
  <si>
    <t>UA-2023-12-04-017844-a</t>
  </si>
  <si>
    <t>UA-2023-12-05-019372-a</t>
  </si>
  <si>
    <t>UA-2023-12-06-005907-a</t>
  </si>
  <si>
    <t>UA-2023-12-08-002207-a</t>
  </si>
  <si>
    <t>UA-2023-12-13-001440-a</t>
  </si>
  <si>
    <t>UA-2023-12-18-017743-a</t>
  </si>
  <si>
    <t>UA-2023-12-28-005561-a</t>
  </si>
  <si>
    <t>UA-2024-01-01-000233-a</t>
  </si>
  <si>
    <t>UA-2024-01-02-002781-a</t>
  </si>
  <si>
    <t xml:space="preserve"> ЛОТ№1-06.06.2023                                   ЛОТ №2 - 06.06.2023   </t>
  </si>
  <si>
    <t>Не відбулась . Відмінено торги. Пропозиція учасника не відповідає вимогам</t>
  </si>
  <si>
    <t>Не відбулась . Відсутність пропозицій</t>
  </si>
  <si>
    <t xml:space="preserve">Не відбулась . Відмінено торги. Відсутність пропозицій </t>
  </si>
  <si>
    <t>товари</t>
  </si>
  <si>
    <t>послуги</t>
  </si>
  <si>
    <t>в асортименті</t>
  </si>
  <si>
    <t>https://prozorro.gov.ua/tender/UA-2023-06-08-001907-a</t>
  </si>
  <si>
    <t>8150/500</t>
  </si>
  <si>
    <t>м/кг</t>
  </si>
  <si>
    <t>роботи</t>
  </si>
  <si>
    <t>1/1.</t>
  </si>
  <si>
    <t>інвестиційна програма</t>
  </si>
  <si>
    <t>інвестиційна програма та виробнича потреба</t>
  </si>
  <si>
    <t>ремонтна програма</t>
  </si>
  <si>
    <t>Забезпечення діяльності
підприємства</t>
  </si>
  <si>
    <t>Матеріали для забезпечення
господарської діяльності</t>
  </si>
  <si>
    <t>технічне переоснащення підстанцій та ліній</t>
  </si>
  <si>
    <t>Послуги для забезпечення
господарської діяльності</t>
  </si>
  <si>
    <t>Винесення лічильників на фасад будівель</t>
  </si>
  <si>
    <t>посл</t>
  </si>
  <si>
    <t xml:space="preserve">Лічильники однотарифні, багатотарифні </t>
  </si>
  <si>
    <r>
      <t xml:space="preserve">вартість, тис. грн
</t>
    </r>
    <r>
      <rPr>
        <sz val="12"/>
        <color indexed="8"/>
        <rFont val="Times New Roman"/>
        <family val="1"/>
      </rPr>
      <t>без ПДВ</t>
    </r>
  </si>
  <si>
    <r>
      <t xml:space="preserve">загальна вартість, тис. грн
</t>
    </r>
    <r>
      <rPr>
        <sz val="12"/>
        <color indexed="8"/>
        <rFont val="Times New Roman"/>
        <family val="1"/>
      </rPr>
      <t>без ПДВ</t>
    </r>
  </si>
  <si>
    <t>Ремонт</t>
  </si>
  <si>
    <t>-</t>
  </si>
  <si>
    <t xml:space="preserve">Керівник ліцензіата                                                                                              </t>
  </si>
  <si>
    <t>___________________</t>
  </si>
  <si>
    <t>Ліцензіат</t>
  </si>
  <si>
    <t>Філія «Новояворівські електромережі»</t>
  </si>
  <si>
    <t>Генеральний Директор       Віталій МИХАЙЛЬО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</si>
</sst>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dd\.mm\.yyyy"/>
    <numFmt numFmtId="206" formatCode="0.0"/>
    <numFmt numFmtId="207" formatCode="0.000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sz val="10"/>
      <name val="Times New Roman Cyr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PragmaticaCTT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1" fillId="20" borderId="1" applyNumberFormat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35" applyFont="1" applyFill="1">
      <alignment/>
      <protection/>
    </xf>
    <xf numFmtId="0" fontId="6" fillId="0" borderId="0" xfId="35" applyFont="1" applyFill="1" applyBorder="1">
      <alignment/>
      <protection/>
    </xf>
    <xf numFmtId="0" fontId="6" fillId="0" borderId="0" xfId="35" applyFont="1" applyFill="1" applyAlignment="1">
      <alignment horizontal="center" vertical="center" wrapText="1"/>
      <protection/>
    </xf>
    <xf numFmtId="0" fontId="7" fillId="0" borderId="0" xfId="35" applyFont="1" applyAlignment="1" applyProtection="1">
      <alignment horizontal="center" vertical="center"/>
      <protection/>
    </xf>
    <xf numFmtId="0" fontId="9" fillId="0" borderId="0" xfId="35" applyFont="1" applyFill="1">
      <alignment/>
      <protection/>
    </xf>
    <xf numFmtId="0" fontId="8" fillId="0" borderId="10" xfId="35" applyFont="1" applyFill="1" applyBorder="1" applyAlignment="1">
      <alignment horizontal="center" vertical="center" wrapText="1"/>
      <protection/>
    </xf>
    <xf numFmtId="0" fontId="8" fillId="0" borderId="11" xfId="35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8" fillId="0" borderId="13" xfId="35" applyFont="1" applyFill="1" applyBorder="1" applyAlignment="1">
      <alignment horizontal="center" vertical="center" wrapText="1"/>
      <protection/>
    </xf>
    <xf numFmtId="0" fontId="8" fillId="0" borderId="14" xfId="35" applyFont="1" applyFill="1" applyBorder="1" applyAlignment="1">
      <alignment horizontal="center" vertical="center" wrapText="1"/>
      <protection/>
    </xf>
    <xf numFmtId="0" fontId="8" fillId="0" borderId="15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8" fillId="0" borderId="17" xfId="35" applyFont="1" applyFill="1" applyBorder="1" applyAlignment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2" fontId="66" fillId="0" borderId="15" xfId="0" applyNumberFormat="1" applyFont="1" applyBorder="1" applyAlignment="1">
      <alignment horizontal="center" vertical="center" wrapText="1"/>
    </xf>
    <xf numFmtId="205" fontId="42" fillId="0" borderId="15" xfId="0" applyNumberFormat="1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14" fontId="68" fillId="0" borderId="15" xfId="0" applyNumberFormat="1" applyFont="1" applyBorder="1" applyAlignment="1">
      <alignment horizontal="center" vertical="center" wrapText="1"/>
    </xf>
    <xf numFmtId="2" fontId="40" fillId="0" borderId="15" xfId="0" applyNumberFormat="1" applyFont="1" applyFill="1" applyBorder="1" applyAlignment="1">
      <alignment horizontal="center" vertical="center" wrapText="1"/>
    </xf>
    <xf numFmtId="0" fontId="2" fillId="0" borderId="15" xfId="39" applyFill="1" applyBorder="1" applyAlignment="1" applyProtection="1">
      <alignment horizontal="center" vertical="center" wrapText="1"/>
      <protection/>
    </xf>
    <xf numFmtId="0" fontId="7" fillId="0" borderId="15" xfId="35" applyFont="1" applyBorder="1" applyAlignment="1" applyProtection="1">
      <alignment horizontal="center" vertical="center"/>
      <protection/>
    </xf>
    <xf numFmtId="0" fontId="5" fillId="0" borderId="15" xfId="34" applyFont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8" fillId="0" borderId="19" xfId="35" applyFont="1" applyFill="1" applyBorder="1" applyAlignment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center" vertical="center" wrapText="1"/>
    </xf>
    <xf numFmtId="0" fontId="2" fillId="0" borderId="19" xfId="39" applyFill="1" applyBorder="1" applyAlignment="1" applyProtection="1">
      <alignment horizontal="center" vertical="center" wrapText="1"/>
      <protection/>
    </xf>
    <xf numFmtId="205" fontId="42" fillId="0" borderId="19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8" fillId="0" borderId="20" xfId="35" applyFont="1" applyFill="1" applyBorder="1" applyAlignment="1">
      <alignment horizontal="center" vertical="center" wrapText="1"/>
      <protection/>
    </xf>
    <xf numFmtId="0" fontId="8" fillId="0" borderId="21" xfId="35" applyFont="1" applyFill="1" applyBorder="1" applyAlignment="1">
      <alignment horizontal="center" vertical="center" wrapText="1"/>
      <protection/>
    </xf>
    <xf numFmtId="0" fontId="7" fillId="0" borderId="16" xfId="35" applyFont="1" applyBorder="1" applyAlignment="1" applyProtection="1">
      <alignment horizontal="center" vertical="center"/>
      <protection/>
    </xf>
    <xf numFmtId="0" fontId="9" fillId="0" borderId="16" xfId="35" applyFont="1" applyFill="1" applyBorder="1">
      <alignment/>
      <protection/>
    </xf>
    <xf numFmtId="0" fontId="6" fillId="0" borderId="16" xfId="35" applyFont="1" applyFill="1" applyBorder="1">
      <alignment/>
      <protection/>
    </xf>
    <xf numFmtId="0" fontId="13" fillId="0" borderId="16" xfId="57" applyFont="1" applyBorder="1" applyAlignment="1" applyProtection="1">
      <alignment/>
      <protection hidden="1"/>
    </xf>
    <xf numFmtId="0" fontId="6" fillId="0" borderId="16" xfId="35" applyFont="1" applyFill="1" applyBorder="1" applyAlignment="1">
      <alignment wrapText="1"/>
      <protection/>
    </xf>
    <xf numFmtId="0" fontId="16" fillId="0" borderId="0" xfId="35" applyFont="1" applyFill="1">
      <alignment/>
      <protection/>
    </xf>
    <xf numFmtId="0" fontId="8" fillId="0" borderId="22" xfId="35" applyFont="1" applyFill="1" applyBorder="1" applyAlignment="1">
      <alignment horizontal="center" vertical="center" wrapText="1"/>
      <protection/>
    </xf>
    <xf numFmtId="0" fontId="8" fillId="0" borderId="23" xfId="35" applyFont="1" applyFill="1" applyBorder="1" applyAlignment="1">
      <alignment horizontal="center" vertical="center" wrapText="1"/>
      <protection/>
    </xf>
    <xf numFmtId="0" fontId="8" fillId="0" borderId="24" xfId="35" applyFont="1" applyFill="1" applyBorder="1" applyAlignment="1">
      <alignment horizontal="center" vertical="center" wrapText="1"/>
      <protection/>
    </xf>
    <xf numFmtId="0" fontId="8" fillId="33" borderId="17" xfId="35" applyFont="1" applyFill="1" applyBorder="1" applyAlignment="1">
      <alignment horizontal="center" vertical="center" wrapText="1"/>
      <protection/>
    </xf>
    <xf numFmtId="0" fontId="8" fillId="34" borderId="25" xfId="35" applyFont="1" applyFill="1" applyBorder="1" applyAlignment="1">
      <alignment horizontal="center" vertical="center" wrapText="1"/>
      <protection/>
    </xf>
    <xf numFmtId="2" fontId="38" fillId="0" borderId="19" xfId="0" applyNumberFormat="1" applyFont="1" applyBorder="1" applyAlignment="1">
      <alignment horizontal="center" vertical="center" wrapText="1"/>
    </xf>
    <xf numFmtId="0" fontId="8" fillId="0" borderId="0" xfId="35" applyFont="1" applyFill="1" applyAlignment="1">
      <alignment horizontal="left"/>
      <protection/>
    </xf>
    <xf numFmtId="0" fontId="8" fillId="0" borderId="15" xfId="35" applyFont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16" fontId="8" fillId="0" borderId="15" xfId="35" applyNumberFormat="1" applyFont="1" applyFill="1" applyBorder="1" applyAlignment="1">
      <alignment horizontal="center" vertical="center" wrapText="1"/>
      <protection/>
    </xf>
    <xf numFmtId="205" fontId="42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2" fontId="8" fillId="0" borderId="19" xfId="35" applyNumberFormat="1" applyFont="1" applyFill="1" applyBorder="1" applyAlignment="1">
      <alignment horizontal="center" vertical="center" wrapText="1"/>
      <protection/>
    </xf>
    <xf numFmtId="2" fontId="14" fillId="0" borderId="19" xfId="35" applyNumberFormat="1" applyFont="1" applyFill="1" applyBorder="1" applyAlignment="1">
      <alignment horizontal="center" vertical="center" wrapText="1"/>
      <protection/>
    </xf>
    <xf numFmtId="2" fontId="14" fillId="0" borderId="15" xfId="35" applyNumberFormat="1" applyFont="1" applyFill="1" applyBorder="1" applyAlignment="1">
      <alignment horizontal="center" vertical="center" wrapText="1"/>
      <protection/>
    </xf>
    <xf numFmtId="2" fontId="17" fillId="0" borderId="15" xfId="35" applyNumberFormat="1" applyFont="1" applyBorder="1" applyAlignment="1" applyProtection="1">
      <alignment horizontal="center" vertical="center"/>
      <protection/>
    </xf>
    <xf numFmtId="2" fontId="18" fillId="0" borderId="15" xfId="34" applyNumberFormat="1" applyFont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2" fontId="8" fillId="0" borderId="15" xfId="35" applyNumberFormat="1" applyFont="1" applyFill="1" applyBorder="1" applyAlignment="1">
      <alignment horizontal="center" vertical="center" wrapText="1"/>
      <protection/>
    </xf>
    <xf numFmtId="2" fontId="38" fillId="0" borderId="15" xfId="0" applyNumberFormat="1" applyFont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6" fillId="0" borderId="15" xfId="35" applyFont="1" applyFill="1" applyBorder="1" applyAlignment="1">
      <alignment horizontal="center" vertical="center"/>
      <protection/>
    </xf>
    <xf numFmtId="0" fontId="12" fillId="0" borderId="15" xfId="35" applyFont="1" applyFill="1" applyBorder="1" applyAlignment="1">
      <alignment horizontal="center" vertical="center"/>
      <protection/>
    </xf>
    <xf numFmtId="2" fontId="12" fillId="0" borderId="15" xfId="35" applyNumberFormat="1" applyFont="1" applyFill="1" applyBorder="1" applyAlignment="1">
      <alignment horizontal="center" vertical="center"/>
      <protection/>
    </xf>
    <xf numFmtId="0" fontId="8" fillId="0" borderId="15" xfId="57" applyFont="1" applyBorder="1" applyAlignment="1" applyProtection="1">
      <alignment horizontal="center" vertical="center"/>
      <protection hidden="1"/>
    </xf>
    <xf numFmtId="2" fontId="14" fillId="0" borderId="15" xfId="57" applyNumberFormat="1" applyFont="1" applyBorder="1" applyAlignment="1" applyProtection="1">
      <alignment horizontal="center" vertical="center"/>
      <protection hidden="1"/>
    </xf>
    <xf numFmtId="0" fontId="13" fillId="0" borderId="15" xfId="35" applyFont="1" applyFill="1" applyBorder="1" applyAlignment="1">
      <alignment horizontal="center" vertical="center" wrapText="1"/>
      <protection/>
    </xf>
    <xf numFmtId="2" fontId="16" fillId="0" borderId="15" xfId="35" applyNumberFormat="1" applyFont="1" applyFill="1" applyBorder="1" applyAlignment="1">
      <alignment horizontal="center" vertical="center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2" fontId="19" fillId="0" borderId="15" xfId="35" applyNumberFormat="1" applyFont="1" applyFill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14" fillId="0" borderId="15" xfId="57" applyFont="1" applyBorder="1" applyAlignment="1" applyProtection="1">
      <alignment horizontal="center" vertical="center"/>
      <protection hidden="1"/>
    </xf>
    <xf numFmtId="0" fontId="9" fillId="0" borderId="15" xfId="35" applyFont="1" applyFill="1" applyBorder="1" applyAlignment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 hidden="1"/>
    </xf>
    <xf numFmtId="0" fontId="13" fillId="0" borderId="15" xfId="57" applyFont="1" applyFill="1" applyBorder="1" applyAlignment="1" applyProtection="1">
      <alignment horizontal="center" vertical="center"/>
      <protection hidden="1"/>
    </xf>
    <xf numFmtId="0" fontId="47" fillId="0" borderId="19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Alignment="1">
      <alignment horizontal="left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8" fillId="0" borderId="22" xfId="35" applyFont="1" applyFill="1" applyBorder="1" applyAlignment="1">
      <alignment horizontal="center" vertical="center" wrapText="1"/>
      <protection/>
    </xf>
    <xf numFmtId="0" fontId="8" fillId="0" borderId="27" xfId="35" applyFont="1" applyFill="1" applyBorder="1" applyAlignment="1">
      <alignment horizontal="center" vertical="center" wrapText="1"/>
      <protection/>
    </xf>
    <xf numFmtId="0" fontId="8" fillId="0" borderId="23" xfId="35" applyFont="1" applyFill="1" applyBorder="1" applyAlignment="1">
      <alignment horizontal="center" vertical="center" wrapText="1"/>
      <protection/>
    </xf>
    <xf numFmtId="0" fontId="8" fillId="0" borderId="0" xfId="35" applyFont="1" applyFill="1" applyAlignment="1">
      <alignment horizontal="center" vertical="center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8" fillId="0" borderId="29" xfId="35" applyFont="1" applyFill="1" applyBorder="1" applyAlignment="1">
      <alignment horizontal="center" vertical="center" wrapText="1"/>
      <protection/>
    </xf>
    <xf numFmtId="0" fontId="11" fillId="0" borderId="0" xfId="35" applyFont="1" applyFill="1" applyBorder="1" applyAlignment="1">
      <alignment horizontal="center" vertical="center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25" xfId="35" applyFont="1" applyFill="1" applyBorder="1" applyAlignment="1">
      <alignment horizontal="center" vertical="center" wrapText="1"/>
      <protection/>
    </xf>
    <xf numFmtId="0" fontId="8" fillId="0" borderId="17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3" xfId="35" applyFont="1" applyFill="1" applyBorder="1" applyAlignment="1">
      <alignment horizontal="center" vertical="center" wrapText="1"/>
      <protection/>
    </xf>
    <xf numFmtId="0" fontId="8" fillId="0" borderId="17" xfId="35" applyFont="1" applyFill="1" applyBorder="1" applyAlignment="1">
      <alignment horizontal="left" vertical="center" wrapText="1"/>
      <protection/>
    </xf>
    <xf numFmtId="0" fontId="8" fillId="0" borderId="32" xfId="35" applyFont="1" applyFill="1" applyBorder="1" applyAlignment="1">
      <alignment horizontal="left" vertical="center" wrapText="1"/>
      <protection/>
    </xf>
    <xf numFmtId="0" fontId="8" fillId="0" borderId="33" xfId="35" applyFont="1" applyFill="1" applyBorder="1" applyAlignment="1">
      <alignment horizontal="left" vertical="center" wrapText="1"/>
      <protection/>
    </xf>
    <xf numFmtId="0" fontId="8" fillId="0" borderId="24" xfId="35" applyFont="1" applyFill="1" applyBorder="1" applyAlignment="1">
      <alignment horizontal="center" vertical="center" wrapText="1"/>
      <protection/>
    </xf>
    <xf numFmtId="0" fontId="8" fillId="0" borderId="34" xfId="35" applyFont="1" applyFill="1" applyBorder="1" applyAlignment="1">
      <alignment horizontal="center" vertical="center" wrapText="1"/>
      <protection/>
    </xf>
  </cellXfs>
  <cellStyles count="55">
    <cellStyle name="Normal" xfId="0"/>
    <cellStyle name="RowLevel_1" xfId="3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_dodatok" xfId="34"/>
    <cellStyle name="Iau?iue_dodatok 3" xfId="35"/>
    <cellStyle name="Ввід" xfId="36"/>
    <cellStyle name="Percent" xfId="37"/>
    <cellStyle name="Гарний" xfId="38"/>
    <cellStyle name="Hyperlink" xfId="39"/>
    <cellStyle name="Currency" xfId="40"/>
    <cellStyle name="Currency [0]" xfId="41"/>
    <cellStyle name="Заголовок 1" xfId="42"/>
    <cellStyle name="Заголовок 2" xfId="43"/>
    <cellStyle name="Заголовок 3" xfId="44"/>
    <cellStyle name="Заголовок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_nkre1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23-06-08-001907-a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tabSelected="1" zoomScale="25" zoomScaleNormal="25" zoomScaleSheetLayoutView="59" workbookViewId="0" topLeftCell="A1">
      <selection activeCell="W146" sqref="A1:X146"/>
    </sheetView>
  </sheetViews>
  <sheetFormatPr defaultColWidth="9.140625" defaultRowHeight="12.75"/>
  <cols>
    <col min="1" max="1" width="6.57421875" style="1" customWidth="1"/>
    <col min="2" max="2" width="15.28125" style="1" customWidth="1"/>
    <col min="3" max="3" width="61.28125" style="47" customWidth="1"/>
    <col min="4" max="4" width="37.28125" style="1" customWidth="1"/>
    <col min="5" max="5" width="24.57421875" style="1" customWidth="1"/>
    <col min="6" max="6" width="18.00390625" style="1" customWidth="1"/>
    <col min="7" max="7" width="9.7109375" style="1" customWidth="1"/>
    <col min="8" max="8" width="16.00390625" style="1" customWidth="1"/>
    <col min="9" max="9" width="11.28125" style="1" customWidth="1"/>
    <col min="10" max="10" width="18.8515625" style="1" customWidth="1"/>
    <col min="11" max="11" width="32.140625" style="1" customWidth="1"/>
    <col min="12" max="12" width="11.28125" style="1" customWidth="1"/>
    <col min="13" max="13" width="18.28125" style="1" customWidth="1"/>
    <col min="14" max="14" width="17.28125" style="1" hidden="1" customWidth="1"/>
    <col min="15" max="15" width="29.00390625" style="1" customWidth="1"/>
    <col min="16" max="16" width="16.7109375" style="1" customWidth="1"/>
    <col min="17" max="17" width="23.421875" style="1" customWidth="1"/>
    <col min="18" max="18" width="17.140625" style="1" customWidth="1"/>
    <col min="19" max="19" width="11.28125" style="1" customWidth="1"/>
    <col min="20" max="20" width="13.421875" style="1" customWidth="1"/>
    <col min="21" max="21" width="13.421875" style="1" hidden="1" customWidth="1"/>
    <col min="22" max="24" width="16.7109375" style="1" customWidth="1"/>
    <col min="25" max="16384" width="9.140625" style="1" customWidth="1"/>
  </cols>
  <sheetData>
    <row r="1" spans="1:24" ht="15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V1" s="82" t="s">
        <v>16</v>
      </c>
      <c r="W1" s="82"/>
      <c r="X1" s="82"/>
    </row>
    <row r="2" spans="22:24" ht="15.75">
      <c r="V2" s="82"/>
      <c r="W2" s="82"/>
      <c r="X2" s="82"/>
    </row>
    <row r="3" spans="1:24" ht="1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24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</row>
    <row r="5" spans="1:24" s="2" customFormat="1" ht="17.25" customHeight="1">
      <c r="A5" s="94" t="s">
        <v>0</v>
      </c>
      <c r="B5" s="94" t="s">
        <v>13</v>
      </c>
      <c r="C5" s="97" t="s">
        <v>12</v>
      </c>
      <c r="D5" s="94" t="s">
        <v>17</v>
      </c>
      <c r="E5" s="94" t="s">
        <v>18</v>
      </c>
      <c r="F5" s="94" t="s">
        <v>14</v>
      </c>
      <c r="G5" s="84" t="s">
        <v>1</v>
      </c>
      <c r="H5" s="88" t="s">
        <v>15</v>
      </c>
      <c r="I5" s="83"/>
      <c r="J5" s="84"/>
      <c r="K5" s="83" t="s">
        <v>9</v>
      </c>
      <c r="L5" s="83"/>
      <c r="M5" s="84"/>
      <c r="N5" s="41"/>
      <c r="O5" s="84" t="s">
        <v>21</v>
      </c>
      <c r="P5" s="91" t="s">
        <v>5</v>
      </c>
      <c r="Q5" s="91" t="s">
        <v>6</v>
      </c>
      <c r="R5" s="83" t="s">
        <v>19</v>
      </c>
      <c r="S5" s="83"/>
      <c r="T5" s="84"/>
      <c r="U5" s="41"/>
      <c r="V5" s="91" t="s">
        <v>7</v>
      </c>
      <c r="W5" s="91" t="s">
        <v>22</v>
      </c>
      <c r="X5" s="91" t="s">
        <v>8</v>
      </c>
    </row>
    <row r="6" spans="1:24" s="2" customFormat="1" ht="65.25" customHeight="1">
      <c r="A6" s="95"/>
      <c r="B6" s="95"/>
      <c r="C6" s="98"/>
      <c r="D6" s="95"/>
      <c r="E6" s="95"/>
      <c r="F6" s="95"/>
      <c r="G6" s="100"/>
      <c r="H6" s="89"/>
      <c r="I6" s="85"/>
      <c r="J6" s="86"/>
      <c r="K6" s="85"/>
      <c r="L6" s="85"/>
      <c r="M6" s="86"/>
      <c r="N6" s="43"/>
      <c r="O6" s="100"/>
      <c r="P6" s="92"/>
      <c r="Q6" s="92"/>
      <c r="R6" s="85"/>
      <c r="S6" s="85"/>
      <c r="T6" s="86"/>
      <c r="U6" s="42"/>
      <c r="V6" s="92"/>
      <c r="W6" s="92"/>
      <c r="X6" s="92"/>
    </row>
    <row r="7" spans="1:24" s="2" customFormat="1" ht="67.5" customHeight="1" thickBot="1">
      <c r="A7" s="96"/>
      <c r="B7" s="96"/>
      <c r="C7" s="99"/>
      <c r="D7" s="96"/>
      <c r="E7" s="96"/>
      <c r="F7" s="96"/>
      <c r="G7" s="101"/>
      <c r="H7" s="6" t="s">
        <v>4</v>
      </c>
      <c r="I7" s="7" t="s">
        <v>2</v>
      </c>
      <c r="J7" s="8" t="s">
        <v>11</v>
      </c>
      <c r="K7" s="9" t="s">
        <v>4</v>
      </c>
      <c r="L7" s="7" t="s">
        <v>2</v>
      </c>
      <c r="M7" s="9" t="s">
        <v>301</v>
      </c>
      <c r="N7" s="8" t="s">
        <v>10</v>
      </c>
      <c r="O7" s="101"/>
      <c r="P7" s="93"/>
      <c r="Q7" s="93"/>
      <c r="R7" s="9" t="s">
        <v>4</v>
      </c>
      <c r="S7" s="10" t="s">
        <v>3</v>
      </c>
      <c r="T7" s="8" t="s">
        <v>302</v>
      </c>
      <c r="U7" s="45"/>
      <c r="V7" s="93"/>
      <c r="W7" s="93"/>
      <c r="X7" s="93"/>
    </row>
    <row r="8" spans="1:24" s="2" customFormat="1" ht="30" customHeight="1" thickBo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44"/>
      <c r="V8" s="13">
        <v>20</v>
      </c>
      <c r="W8" s="13">
        <v>21</v>
      </c>
      <c r="X8" s="13">
        <v>22</v>
      </c>
    </row>
    <row r="9" spans="1:24" s="2" customFormat="1" ht="60" customHeight="1">
      <c r="A9" s="26">
        <v>1</v>
      </c>
      <c r="B9" s="27" t="s">
        <v>283</v>
      </c>
      <c r="C9" s="78" t="s">
        <v>23</v>
      </c>
      <c r="D9" s="27" t="str">
        <f>O9</f>
        <v>https://prozorro.gov.ua/tender/UA-2023-01-27-015324-a</v>
      </c>
      <c r="E9" s="27" t="s">
        <v>294</v>
      </c>
      <c r="F9" s="27" t="s">
        <v>295</v>
      </c>
      <c r="G9" s="28" t="s">
        <v>139</v>
      </c>
      <c r="H9" s="53">
        <f>J9/I9</f>
        <v>41.362</v>
      </c>
      <c r="I9" s="27">
        <v>10</v>
      </c>
      <c r="J9" s="54">
        <f aca="true" t="shared" si="0" ref="J9:J39">M9</f>
        <v>413.62</v>
      </c>
      <c r="K9" s="53">
        <f>M9/L9</f>
        <v>41.362</v>
      </c>
      <c r="L9" s="27">
        <v>10</v>
      </c>
      <c r="M9" s="29">
        <f>N9</f>
        <v>413.62</v>
      </c>
      <c r="N9" s="29">
        <f>413620/1000</f>
        <v>413.62</v>
      </c>
      <c r="O9" s="30" t="str">
        <f aca="true" t="shared" si="1" ref="O9:O39">HYPERLINK(("https://prozorro.gov.ua/tender/"&amp;Q9))</f>
        <v>https://prozorro.gov.ua/tender/UA-2023-01-27-015324-a</v>
      </c>
      <c r="P9" s="31">
        <v>44953</v>
      </c>
      <c r="Q9" s="71" t="s">
        <v>151</v>
      </c>
      <c r="R9" s="53">
        <f>T9/S9</f>
        <v>31.51</v>
      </c>
      <c r="S9" s="27">
        <v>10</v>
      </c>
      <c r="T9" s="46">
        <f>U9/1000</f>
        <v>315.1</v>
      </c>
      <c r="U9" s="32">
        <v>315100</v>
      </c>
      <c r="V9" s="31">
        <v>44979</v>
      </c>
      <c r="W9" s="27"/>
      <c r="X9" s="33"/>
    </row>
    <row r="10" spans="1:24" s="2" customFormat="1" ht="93" customHeight="1" thickBot="1">
      <c r="A10" s="34">
        <v>2</v>
      </c>
      <c r="B10" s="11" t="s">
        <v>284</v>
      </c>
      <c r="C10" s="79" t="s">
        <v>24</v>
      </c>
      <c r="D10" s="11" t="str">
        <f aca="true" t="shared" si="2" ref="D10:D39">O10</f>
        <v>https://prozorro.gov.ua/tender/UA-2022-12-19-017083-a</v>
      </c>
      <c r="E10" s="11" t="s">
        <v>294</v>
      </c>
      <c r="F10" s="11" t="s">
        <v>297</v>
      </c>
      <c r="G10" s="15" t="s">
        <v>140</v>
      </c>
      <c r="H10" s="59">
        <f aca="true" t="shared" si="3" ref="H10:H71">J10/I10</f>
        <v>73.38</v>
      </c>
      <c r="I10" s="11">
        <v>1</v>
      </c>
      <c r="J10" s="55">
        <f t="shared" si="0"/>
        <v>73.38</v>
      </c>
      <c r="K10" s="59">
        <f aca="true" t="shared" si="4" ref="K10:K71">M10/L10</f>
        <v>73.38</v>
      </c>
      <c r="L10" s="11">
        <v>1</v>
      </c>
      <c r="M10" s="16">
        <f>N10/1000</f>
        <v>73.38</v>
      </c>
      <c r="N10" s="16">
        <v>73380</v>
      </c>
      <c r="O10" s="23" t="str">
        <f t="shared" si="1"/>
        <v>https://prozorro.gov.ua/tender/UA-2022-12-19-017083-a</v>
      </c>
      <c r="P10" s="18">
        <v>44914</v>
      </c>
      <c r="Q10" s="72" t="s">
        <v>152</v>
      </c>
      <c r="R10" s="59">
        <f aca="true" t="shared" si="5" ref="R10:R71">T10/S10</f>
        <v>72.282</v>
      </c>
      <c r="S10" s="11">
        <v>1</v>
      </c>
      <c r="T10" s="60">
        <f aca="true" t="shared" si="6" ref="T10:T70">U10/1000</f>
        <v>72.282</v>
      </c>
      <c r="U10" s="16">
        <v>72282</v>
      </c>
      <c r="V10" s="18">
        <v>44946</v>
      </c>
      <c r="W10" s="11"/>
      <c r="X10" s="12"/>
    </row>
    <row r="11" spans="1:24" s="2" customFormat="1" ht="90.75" customHeight="1">
      <c r="A11" s="26">
        <v>3</v>
      </c>
      <c r="B11" s="11" t="s">
        <v>284</v>
      </c>
      <c r="C11" s="79" t="s">
        <v>25</v>
      </c>
      <c r="D11" s="11" t="str">
        <f t="shared" si="2"/>
        <v>https://prozorro.gov.ua/tender/UA-2023-01-05-005531-a</v>
      </c>
      <c r="E11" s="11" t="s">
        <v>294</v>
      </c>
      <c r="F11" s="11" t="s">
        <v>297</v>
      </c>
      <c r="G11" s="15" t="s">
        <v>140</v>
      </c>
      <c r="H11" s="59">
        <f t="shared" si="3"/>
        <v>25</v>
      </c>
      <c r="I11" s="11">
        <v>1</v>
      </c>
      <c r="J11" s="55">
        <f t="shared" si="0"/>
        <v>25</v>
      </c>
      <c r="K11" s="59">
        <f t="shared" si="4"/>
        <v>25</v>
      </c>
      <c r="L11" s="11">
        <v>1</v>
      </c>
      <c r="M11" s="16">
        <f aca="true" t="shared" si="7" ref="M11:M71">N11/1000</f>
        <v>25</v>
      </c>
      <c r="N11" s="16">
        <v>25000</v>
      </c>
      <c r="O11" s="23" t="str">
        <f t="shared" si="1"/>
        <v>https://prozorro.gov.ua/tender/UA-2023-01-05-005531-a</v>
      </c>
      <c r="P11" s="18">
        <v>44931</v>
      </c>
      <c r="Q11" s="72" t="s">
        <v>153</v>
      </c>
      <c r="R11" s="59">
        <f t="shared" si="5"/>
        <v>25</v>
      </c>
      <c r="S11" s="11">
        <v>1</v>
      </c>
      <c r="T11" s="60">
        <f t="shared" si="6"/>
        <v>25</v>
      </c>
      <c r="U11" s="16">
        <v>25000</v>
      </c>
      <c r="V11" s="19">
        <v>44930</v>
      </c>
      <c r="W11" s="11"/>
      <c r="X11" s="12"/>
    </row>
    <row r="12" spans="1:24" s="2" customFormat="1" ht="88.5" customHeight="1" thickBot="1">
      <c r="A12" s="34">
        <v>4</v>
      </c>
      <c r="B12" s="11" t="s">
        <v>284</v>
      </c>
      <c r="C12" s="79" t="s">
        <v>26</v>
      </c>
      <c r="D12" s="11" t="str">
        <f t="shared" si="2"/>
        <v>https://prozorro.gov.ua/tender/UA-2023-01-05-005563-a</v>
      </c>
      <c r="E12" s="11" t="s">
        <v>294</v>
      </c>
      <c r="F12" s="11" t="s">
        <v>297</v>
      </c>
      <c r="G12" s="15" t="s">
        <v>140</v>
      </c>
      <c r="H12" s="59">
        <f t="shared" si="3"/>
        <v>8.6</v>
      </c>
      <c r="I12" s="11">
        <v>1</v>
      </c>
      <c r="J12" s="55">
        <f t="shared" si="0"/>
        <v>8.6</v>
      </c>
      <c r="K12" s="59">
        <f t="shared" si="4"/>
        <v>8.6</v>
      </c>
      <c r="L12" s="11">
        <v>1</v>
      </c>
      <c r="M12" s="16">
        <f t="shared" si="7"/>
        <v>8.6</v>
      </c>
      <c r="N12" s="16">
        <v>8600</v>
      </c>
      <c r="O12" s="23" t="str">
        <f t="shared" si="1"/>
        <v>https://prozorro.gov.ua/tender/UA-2023-01-05-005563-a</v>
      </c>
      <c r="P12" s="18">
        <v>44931</v>
      </c>
      <c r="Q12" s="72" t="s">
        <v>154</v>
      </c>
      <c r="R12" s="59">
        <f t="shared" si="5"/>
        <v>8.6</v>
      </c>
      <c r="S12" s="11">
        <v>1</v>
      </c>
      <c r="T12" s="60">
        <f t="shared" si="6"/>
        <v>8.6</v>
      </c>
      <c r="U12" s="16">
        <v>8600</v>
      </c>
      <c r="V12" s="19">
        <v>44930</v>
      </c>
      <c r="W12" s="11"/>
      <c r="X12" s="12"/>
    </row>
    <row r="13" spans="1:24" s="2" customFormat="1" ht="47.25" customHeight="1">
      <c r="A13" s="26">
        <v>5</v>
      </c>
      <c r="B13" s="11" t="s">
        <v>283</v>
      </c>
      <c r="C13" s="79" t="s">
        <v>27</v>
      </c>
      <c r="D13" s="11" t="str">
        <f t="shared" si="2"/>
        <v>https://prozorro.gov.ua/tender/UA-2023-01-09-003552-a</v>
      </c>
      <c r="E13" s="11" t="s">
        <v>294</v>
      </c>
      <c r="F13" s="11" t="s">
        <v>295</v>
      </c>
      <c r="G13" s="15" t="s">
        <v>139</v>
      </c>
      <c r="H13" s="59">
        <f t="shared" si="3"/>
        <v>0.9597826086956521</v>
      </c>
      <c r="I13" s="11">
        <v>69</v>
      </c>
      <c r="J13" s="55">
        <f t="shared" si="0"/>
        <v>66.225</v>
      </c>
      <c r="K13" s="59">
        <f t="shared" si="4"/>
        <v>0.9597826086956521</v>
      </c>
      <c r="L13" s="11">
        <v>69</v>
      </c>
      <c r="M13" s="16">
        <f t="shared" si="7"/>
        <v>66.225</v>
      </c>
      <c r="N13" s="16">
        <v>66225</v>
      </c>
      <c r="O13" s="23" t="str">
        <f>HYPERLINK(("https://prozorro.gov.ua/tender/"&amp;Q13))</f>
        <v>https://prozorro.gov.ua/tender/UA-2023-01-09-003552-a</v>
      </c>
      <c r="P13" s="18">
        <v>44935</v>
      </c>
      <c r="Q13" s="72" t="s">
        <v>155</v>
      </c>
      <c r="R13" s="59">
        <f t="shared" si="5"/>
        <v>0.9597826086956521</v>
      </c>
      <c r="S13" s="11">
        <v>69</v>
      </c>
      <c r="T13" s="60">
        <f t="shared" si="6"/>
        <v>66.225</v>
      </c>
      <c r="U13" s="16">
        <v>66225</v>
      </c>
      <c r="V13" s="18">
        <v>44931</v>
      </c>
      <c r="W13" s="11"/>
      <c r="X13" s="12"/>
    </row>
    <row r="14" spans="1:24" s="2" customFormat="1" ht="30" customHeight="1" thickBot="1">
      <c r="A14" s="34">
        <v>6</v>
      </c>
      <c r="B14" s="11" t="s">
        <v>283</v>
      </c>
      <c r="C14" s="79" t="s">
        <v>28</v>
      </c>
      <c r="D14" s="11" t="str">
        <f t="shared" si="2"/>
        <v>https://prozorro.gov.ua/tender/UA-2023-01-10-004493-a</v>
      </c>
      <c r="E14" s="11" t="s">
        <v>294</v>
      </c>
      <c r="F14" s="11" t="s">
        <v>295</v>
      </c>
      <c r="G14" s="15" t="s">
        <v>141</v>
      </c>
      <c r="H14" s="59">
        <f t="shared" si="3"/>
        <v>0.05412605042016806</v>
      </c>
      <c r="I14" s="11">
        <v>9520</v>
      </c>
      <c r="J14" s="55">
        <f t="shared" si="0"/>
        <v>515.28</v>
      </c>
      <c r="K14" s="59">
        <f t="shared" si="4"/>
        <v>0.05412605042016806</v>
      </c>
      <c r="L14" s="11">
        <v>9520</v>
      </c>
      <c r="M14" s="16">
        <f t="shared" si="7"/>
        <v>515.28</v>
      </c>
      <c r="N14" s="16">
        <v>515280</v>
      </c>
      <c r="O14" s="23" t="str">
        <f t="shared" si="1"/>
        <v>https://prozorro.gov.ua/tender/UA-2023-01-10-004493-a</v>
      </c>
      <c r="P14" s="18">
        <v>44936</v>
      </c>
      <c r="Q14" s="72" t="s">
        <v>156</v>
      </c>
      <c r="R14" s="59">
        <f t="shared" si="5"/>
        <v>0.05197794117647059</v>
      </c>
      <c r="S14" s="11">
        <v>9520</v>
      </c>
      <c r="T14" s="60">
        <f t="shared" si="6"/>
        <v>494.83</v>
      </c>
      <c r="U14" s="16">
        <v>494830</v>
      </c>
      <c r="V14" s="18">
        <v>44949</v>
      </c>
      <c r="W14" s="11"/>
      <c r="X14" s="12"/>
    </row>
    <row r="15" spans="1:24" s="2" customFormat="1" ht="30" customHeight="1">
      <c r="A15" s="26">
        <v>7</v>
      </c>
      <c r="B15" s="11" t="s">
        <v>283</v>
      </c>
      <c r="C15" s="79" t="s">
        <v>29</v>
      </c>
      <c r="D15" s="11" t="str">
        <f t="shared" si="2"/>
        <v>https://prozorro.gov.ua/tender/UA-2023-01-13-008616-a</v>
      </c>
      <c r="E15" s="48" t="s">
        <v>293</v>
      </c>
      <c r="F15" s="11" t="s">
        <v>303</v>
      </c>
      <c r="G15" s="15" t="s">
        <v>142</v>
      </c>
      <c r="H15" s="59">
        <f t="shared" si="3"/>
        <v>0.17949225122349102</v>
      </c>
      <c r="I15" s="11">
        <v>7356</v>
      </c>
      <c r="J15" s="55">
        <f t="shared" si="0"/>
        <v>1320.345</v>
      </c>
      <c r="K15" s="59">
        <f t="shared" si="4"/>
        <v>0.17949225122349102</v>
      </c>
      <c r="L15" s="11">
        <v>7356</v>
      </c>
      <c r="M15" s="16">
        <f t="shared" si="7"/>
        <v>1320.345</v>
      </c>
      <c r="N15" s="16">
        <v>1320345</v>
      </c>
      <c r="O15" s="23" t="str">
        <f t="shared" si="1"/>
        <v>https://prozorro.gov.ua/tender/UA-2023-01-13-008616-a</v>
      </c>
      <c r="P15" s="18">
        <v>44939</v>
      </c>
      <c r="Q15" s="72" t="s">
        <v>157</v>
      </c>
      <c r="R15" s="59">
        <f t="shared" si="5"/>
        <v>0.1575144127243067</v>
      </c>
      <c r="S15" s="11">
        <v>7356</v>
      </c>
      <c r="T15" s="60">
        <f t="shared" si="6"/>
        <v>1158.67602</v>
      </c>
      <c r="U15" s="16">
        <v>1158676.02</v>
      </c>
      <c r="V15" s="18">
        <v>44965</v>
      </c>
      <c r="W15" s="11"/>
      <c r="X15" s="12"/>
    </row>
    <row r="16" spans="1:24" s="2" customFormat="1" ht="30" customHeight="1" thickBot="1">
      <c r="A16" s="34">
        <v>8</v>
      </c>
      <c r="B16" s="11" t="s">
        <v>284</v>
      </c>
      <c r="C16" s="79" t="s">
        <v>30</v>
      </c>
      <c r="D16" s="11" t="str">
        <f t="shared" si="2"/>
        <v>https://prozorro.gov.ua/tender/UA-2023-01-19-008933-a</v>
      </c>
      <c r="E16" s="11" t="s">
        <v>294</v>
      </c>
      <c r="F16" s="11" t="s">
        <v>297</v>
      </c>
      <c r="G16" s="15" t="s">
        <v>140</v>
      </c>
      <c r="H16" s="59">
        <f t="shared" si="3"/>
        <v>15</v>
      </c>
      <c r="I16" s="11">
        <v>1</v>
      </c>
      <c r="J16" s="55">
        <f t="shared" si="0"/>
        <v>15</v>
      </c>
      <c r="K16" s="59">
        <f t="shared" si="4"/>
        <v>15</v>
      </c>
      <c r="L16" s="11">
        <v>1</v>
      </c>
      <c r="M16" s="16">
        <f t="shared" si="7"/>
        <v>15</v>
      </c>
      <c r="N16" s="16">
        <v>15000</v>
      </c>
      <c r="O16" s="23" t="str">
        <f t="shared" si="1"/>
        <v>https://prozorro.gov.ua/tender/UA-2023-01-19-008933-a</v>
      </c>
      <c r="P16" s="18">
        <v>44945</v>
      </c>
      <c r="Q16" s="72" t="s">
        <v>158</v>
      </c>
      <c r="R16" s="59">
        <f t="shared" si="5"/>
        <v>15</v>
      </c>
      <c r="S16" s="11">
        <v>1</v>
      </c>
      <c r="T16" s="60">
        <f t="shared" si="6"/>
        <v>15</v>
      </c>
      <c r="U16" s="16">
        <v>15000</v>
      </c>
      <c r="V16" s="18">
        <v>44944</v>
      </c>
      <c r="W16" s="11"/>
      <c r="X16" s="12"/>
    </row>
    <row r="17" spans="1:24" s="2" customFormat="1" ht="30" customHeight="1">
      <c r="A17" s="26">
        <v>9</v>
      </c>
      <c r="B17" s="11" t="s">
        <v>283</v>
      </c>
      <c r="C17" s="79" t="s">
        <v>31</v>
      </c>
      <c r="D17" s="11" t="str">
        <f t="shared" si="2"/>
        <v>https://prozorro.gov.ua/tender/UA-2023-01-27-017368-a</v>
      </c>
      <c r="E17" s="11" t="s">
        <v>294</v>
      </c>
      <c r="F17" s="11" t="s">
        <v>295</v>
      </c>
      <c r="G17" s="15" t="s">
        <v>139</v>
      </c>
      <c r="H17" s="59">
        <f t="shared" si="3"/>
        <v>1.2654</v>
      </c>
      <c r="I17" s="11">
        <v>13</v>
      </c>
      <c r="J17" s="55">
        <f t="shared" si="0"/>
        <v>16.450200000000002</v>
      </c>
      <c r="K17" s="59">
        <f t="shared" si="4"/>
        <v>1.2654</v>
      </c>
      <c r="L17" s="11">
        <v>13</v>
      </c>
      <c r="M17" s="16">
        <f t="shared" si="7"/>
        <v>16.450200000000002</v>
      </c>
      <c r="N17" s="16">
        <v>16450.2</v>
      </c>
      <c r="O17" s="23" t="str">
        <f t="shared" si="1"/>
        <v>https://prozorro.gov.ua/tender/UA-2023-01-27-017368-a</v>
      </c>
      <c r="P17" s="18">
        <v>44953</v>
      </c>
      <c r="Q17" s="72" t="s">
        <v>159</v>
      </c>
      <c r="R17" s="59">
        <f t="shared" si="5"/>
        <v>1.2654</v>
      </c>
      <c r="S17" s="11">
        <v>13</v>
      </c>
      <c r="T17" s="60">
        <f t="shared" si="6"/>
        <v>16.450200000000002</v>
      </c>
      <c r="U17" s="16">
        <v>16450.2</v>
      </c>
      <c r="V17" s="18">
        <v>44953</v>
      </c>
      <c r="W17" s="11"/>
      <c r="X17" s="12"/>
    </row>
    <row r="18" spans="1:24" s="2" customFormat="1" ht="30" customHeight="1" thickBot="1">
      <c r="A18" s="34">
        <v>10</v>
      </c>
      <c r="B18" s="11" t="s">
        <v>284</v>
      </c>
      <c r="C18" s="79" t="s">
        <v>32</v>
      </c>
      <c r="D18" s="11" t="str">
        <f t="shared" si="2"/>
        <v>https://prozorro.gov.ua/tender/UA-2023-01-27-017496-a</v>
      </c>
      <c r="E18" s="11" t="s">
        <v>294</v>
      </c>
      <c r="F18" s="11" t="s">
        <v>297</v>
      </c>
      <c r="G18" s="15" t="s">
        <v>140</v>
      </c>
      <c r="H18" s="59">
        <f t="shared" si="3"/>
        <v>56.238</v>
      </c>
      <c r="I18" s="11">
        <v>1</v>
      </c>
      <c r="J18" s="55">
        <f t="shared" si="0"/>
        <v>56.238</v>
      </c>
      <c r="K18" s="59">
        <f t="shared" si="4"/>
        <v>56.238</v>
      </c>
      <c r="L18" s="11">
        <v>1</v>
      </c>
      <c r="M18" s="16">
        <f t="shared" si="7"/>
        <v>56.238</v>
      </c>
      <c r="N18" s="16">
        <v>56238</v>
      </c>
      <c r="O18" s="23" t="str">
        <f t="shared" si="1"/>
        <v>https://prozorro.gov.ua/tender/UA-2023-01-27-017496-a</v>
      </c>
      <c r="P18" s="18">
        <v>44953</v>
      </c>
      <c r="Q18" s="72" t="s">
        <v>160</v>
      </c>
      <c r="R18" s="59">
        <f t="shared" si="5"/>
        <v>56.238</v>
      </c>
      <c r="S18" s="11">
        <v>1</v>
      </c>
      <c r="T18" s="60">
        <f t="shared" si="6"/>
        <v>56.238</v>
      </c>
      <c r="U18" s="16">
        <v>56238</v>
      </c>
      <c r="V18" s="18">
        <v>44953</v>
      </c>
      <c r="W18" s="11"/>
      <c r="X18" s="12"/>
    </row>
    <row r="19" spans="1:24" s="2" customFormat="1" ht="30" customHeight="1">
      <c r="A19" s="26">
        <v>11</v>
      </c>
      <c r="B19" s="11" t="s">
        <v>283</v>
      </c>
      <c r="C19" s="79" t="s">
        <v>33</v>
      </c>
      <c r="D19" s="11" t="str">
        <f t="shared" si="2"/>
        <v>https://prozorro.gov.ua/tender/UA-2023-01-30-015258-a</v>
      </c>
      <c r="E19" s="11" t="s">
        <v>294</v>
      </c>
      <c r="F19" s="11" t="s">
        <v>295</v>
      </c>
      <c r="G19" s="15" t="s">
        <v>139</v>
      </c>
      <c r="H19" s="59">
        <f t="shared" si="3"/>
        <v>61</v>
      </c>
      <c r="I19" s="11">
        <v>2</v>
      </c>
      <c r="J19" s="55">
        <f t="shared" si="0"/>
        <v>122</v>
      </c>
      <c r="K19" s="59">
        <f t="shared" si="4"/>
        <v>61</v>
      </c>
      <c r="L19" s="11">
        <v>2</v>
      </c>
      <c r="M19" s="16">
        <f t="shared" si="7"/>
        <v>122</v>
      </c>
      <c r="N19" s="16">
        <v>122000</v>
      </c>
      <c r="O19" s="23" t="str">
        <f t="shared" si="1"/>
        <v>https://prozorro.gov.ua/tender/UA-2023-01-30-015258-a</v>
      </c>
      <c r="P19" s="18">
        <v>44956</v>
      </c>
      <c r="Q19" s="72" t="s">
        <v>161</v>
      </c>
      <c r="R19" s="59">
        <f t="shared" si="5"/>
        <v>61</v>
      </c>
      <c r="S19" s="11">
        <v>2</v>
      </c>
      <c r="T19" s="60">
        <f t="shared" si="6"/>
        <v>122</v>
      </c>
      <c r="U19" s="16">
        <v>122000</v>
      </c>
      <c r="V19" s="18">
        <v>44956</v>
      </c>
      <c r="W19" s="11"/>
      <c r="X19" s="12"/>
    </row>
    <row r="20" spans="1:24" s="2" customFormat="1" ht="48" customHeight="1" thickBot="1">
      <c r="A20" s="34">
        <v>12</v>
      </c>
      <c r="B20" s="11" t="s">
        <v>284</v>
      </c>
      <c r="C20" s="79" t="s">
        <v>34</v>
      </c>
      <c r="D20" s="11" t="str">
        <f t="shared" si="2"/>
        <v>https://prozorro.gov.ua/tender/UA-2023-02-06-015294-a</v>
      </c>
      <c r="E20" s="11" t="s">
        <v>294</v>
      </c>
      <c r="F20" s="11" t="s">
        <v>297</v>
      </c>
      <c r="G20" s="15" t="s">
        <v>140</v>
      </c>
      <c r="H20" s="59">
        <f t="shared" si="3"/>
        <v>39.68</v>
      </c>
      <c r="I20" s="11">
        <v>1</v>
      </c>
      <c r="J20" s="55">
        <f t="shared" si="0"/>
        <v>39.68</v>
      </c>
      <c r="K20" s="59">
        <f t="shared" si="4"/>
        <v>39.68</v>
      </c>
      <c r="L20" s="11">
        <v>1</v>
      </c>
      <c r="M20" s="16">
        <f t="shared" si="7"/>
        <v>39.68</v>
      </c>
      <c r="N20" s="16">
        <v>39680</v>
      </c>
      <c r="O20" s="23" t="str">
        <f t="shared" si="1"/>
        <v>https://prozorro.gov.ua/tender/UA-2023-02-06-015294-a</v>
      </c>
      <c r="P20" s="18">
        <v>44963</v>
      </c>
      <c r="Q20" s="72" t="s">
        <v>162</v>
      </c>
      <c r="R20" s="59">
        <f t="shared" si="5"/>
        <v>39.68</v>
      </c>
      <c r="S20" s="11">
        <v>1</v>
      </c>
      <c r="T20" s="60">
        <f t="shared" si="6"/>
        <v>39.68</v>
      </c>
      <c r="U20" s="16">
        <v>39680</v>
      </c>
      <c r="V20" s="18">
        <v>44960</v>
      </c>
      <c r="W20" s="11"/>
      <c r="X20" s="12"/>
    </row>
    <row r="21" spans="1:24" s="2" customFormat="1" ht="30" customHeight="1">
      <c r="A21" s="26">
        <v>13</v>
      </c>
      <c r="B21" s="11" t="s">
        <v>284</v>
      </c>
      <c r="C21" s="79" t="s">
        <v>35</v>
      </c>
      <c r="D21" s="11" t="str">
        <f t="shared" si="2"/>
        <v>https://prozorro.gov.ua/tender/UA-2023-02-08-016142-a</v>
      </c>
      <c r="E21" s="11" t="s">
        <v>294</v>
      </c>
      <c r="F21" s="11" t="s">
        <v>297</v>
      </c>
      <c r="G21" s="15" t="s">
        <v>140</v>
      </c>
      <c r="H21" s="59">
        <f t="shared" si="3"/>
        <v>8.3</v>
      </c>
      <c r="I21" s="11">
        <v>1</v>
      </c>
      <c r="J21" s="55">
        <f t="shared" si="0"/>
        <v>8.3</v>
      </c>
      <c r="K21" s="59">
        <f t="shared" si="4"/>
        <v>8.3</v>
      </c>
      <c r="L21" s="11">
        <v>1</v>
      </c>
      <c r="M21" s="16">
        <f t="shared" si="7"/>
        <v>8.3</v>
      </c>
      <c r="N21" s="16">
        <v>8300</v>
      </c>
      <c r="O21" s="23" t="str">
        <f t="shared" si="1"/>
        <v>https://prozorro.gov.ua/tender/UA-2023-02-08-016142-a</v>
      </c>
      <c r="P21" s="18">
        <v>44965</v>
      </c>
      <c r="Q21" s="72" t="s">
        <v>163</v>
      </c>
      <c r="R21" s="59">
        <f t="shared" si="5"/>
        <v>8.3</v>
      </c>
      <c r="S21" s="11">
        <v>1</v>
      </c>
      <c r="T21" s="60">
        <f t="shared" si="6"/>
        <v>8.3</v>
      </c>
      <c r="U21" s="16">
        <v>8300</v>
      </c>
      <c r="V21" s="18">
        <v>44959</v>
      </c>
      <c r="W21" s="11"/>
      <c r="X21" s="12"/>
    </row>
    <row r="22" spans="1:24" s="2" customFormat="1" ht="30" customHeight="1" thickBot="1">
      <c r="A22" s="34">
        <v>14</v>
      </c>
      <c r="B22" s="11" t="s">
        <v>284</v>
      </c>
      <c r="C22" s="79" t="s">
        <v>36</v>
      </c>
      <c r="D22" s="11" t="str">
        <f t="shared" si="2"/>
        <v>https://prozorro.gov.ua/tender/UA-2023-02-13-007605-a</v>
      </c>
      <c r="E22" s="11" t="s">
        <v>294</v>
      </c>
      <c r="F22" s="11" t="s">
        <v>297</v>
      </c>
      <c r="G22" s="15" t="s">
        <v>143</v>
      </c>
      <c r="H22" s="59">
        <f t="shared" si="3"/>
        <v>4.0098</v>
      </c>
      <c r="I22" s="11">
        <v>1</v>
      </c>
      <c r="J22" s="55">
        <f t="shared" si="0"/>
        <v>4.0098</v>
      </c>
      <c r="K22" s="59">
        <f t="shared" si="4"/>
        <v>4.0098</v>
      </c>
      <c r="L22" s="11">
        <v>1</v>
      </c>
      <c r="M22" s="16">
        <f t="shared" si="7"/>
        <v>4.0098</v>
      </c>
      <c r="N22" s="16">
        <v>4009.8</v>
      </c>
      <c r="O22" s="23" t="str">
        <f t="shared" si="1"/>
        <v>https://prozorro.gov.ua/tender/UA-2023-02-13-007605-a</v>
      </c>
      <c r="P22" s="18">
        <v>44970</v>
      </c>
      <c r="Q22" s="72" t="s">
        <v>164</v>
      </c>
      <c r="R22" s="59">
        <f t="shared" si="5"/>
        <v>4.0098</v>
      </c>
      <c r="S22" s="11">
        <v>1</v>
      </c>
      <c r="T22" s="60">
        <f t="shared" si="6"/>
        <v>4.0098</v>
      </c>
      <c r="U22" s="16">
        <v>4009.8</v>
      </c>
      <c r="V22" s="18">
        <v>44970</v>
      </c>
      <c r="W22" s="11"/>
      <c r="X22" s="12"/>
    </row>
    <row r="23" spans="1:24" s="2" customFormat="1" ht="30" customHeight="1">
      <c r="A23" s="26">
        <v>15</v>
      </c>
      <c r="B23" s="11" t="s">
        <v>283</v>
      </c>
      <c r="C23" s="79" t="s">
        <v>37</v>
      </c>
      <c r="D23" s="11" t="str">
        <f t="shared" si="2"/>
        <v>https://prozorro.gov.ua/tender/UA-2023-02-15-009138-a</v>
      </c>
      <c r="E23" s="48" t="s">
        <v>293</v>
      </c>
      <c r="F23" s="11" t="s">
        <v>303</v>
      </c>
      <c r="G23" s="15" t="s">
        <v>139</v>
      </c>
      <c r="H23" s="59">
        <f t="shared" si="3"/>
        <v>3.34825</v>
      </c>
      <c r="I23" s="11">
        <v>20</v>
      </c>
      <c r="J23" s="55">
        <f t="shared" si="0"/>
        <v>66.965</v>
      </c>
      <c r="K23" s="59">
        <f t="shared" si="4"/>
        <v>3.34825</v>
      </c>
      <c r="L23" s="11">
        <v>20</v>
      </c>
      <c r="M23" s="16">
        <f t="shared" si="7"/>
        <v>66.965</v>
      </c>
      <c r="N23" s="16">
        <v>66965</v>
      </c>
      <c r="O23" s="23" t="str">
        <f t="shared" si="1"/>
        <v>https://prozorro.gov.ua/tender/UA-2023-02-15-009138-a</v>
      </c>
      <c r="P23" s="18">
        <v>44972</v>
      </c>
      <c r="Q23" s="72" t="s">
        <v>165</v>
      </c>
      <c r="R23" s="59">
        <f t="shared" si="5"/>
        <v>3.34825</v>
      </c>
      <c r="S23" s="11">
        <v>20</v>
      </c>
      <c r="T23" s="60">
        <f t="shared" si="6"/>
        <v>66.965</v>
      </c>
      <c r="U23" s="16">
        <v>66965</v>
      </c>
      <c r="V23" s="18">
        <v>44971</v>
      </c>
      <c r="W23" s="11"/>
      <c r="X23" s="12"/>
    </row>
    <row r="24" spans="1:24" s="2" customFormat="1" ht="30" customHeight="1" thickBot="1">
      <c r="A24" s="34">
        <v>16</v>
      </c>
      <c r="B24" s="11" t="s">
        <v>283</v>
      </c>
      <c r="C24" s="79" t="s">
        <v>38</v>
      </c>
      <c r="D24" s="11" t="str">
        <f t="shared" si="2"/>
        <v>https://prozorro.gov.ua/tender/UA-2023-02-17-006852-a</v>
      </c>
      <c r="E24" s="48" t="s">
        <v>293</v>
      </c>
      <c r="F24" s="11" t="s">
        <v>303</v>
      </c>
      <c r="G24" s="15" t="s">
        <v>139</v>
      </c>
      <c r="H24" s="59">
        <f t="shared" si="3"/>
        <v>0.036513761467889906</v>
      </c>
      <c r="I24" s="11">
        <v>436</v>
      </c>
      <c r="J24" s="55">
        <f t="shared" si="0"/>
        <v>15.92</v>
      </c>
      <c r="K24" s="59">
        <f t="shared" si="4"/>
        <v>0.036513761467889906</v>
      </c>
      <c r="L24" s="11">
        <v>436</v>
      </c>
      <c r="M24" s="16">
        <f t="shared" si="7"/>
        <v>15.92</v>
      </c>
      <c r="N24" s="16">
        <v>15920</v>
      </c>
      <c r="O24" s="23" t="str">
        <f t="shared" si="1"/>
        <v>https://prozorro.gov.ua/tender/UA-2023-02-17-006852-a</v>
      </c>
      <c r="P24" s="18">
        <v>44974</v>
      </c>
      <c r="Q24" s="72" t="s">
        <v>166</v>
      </c>
      <c r="R24" s="59">
        <f t="shared" si="5"/>
        <v>0.0361651376146789</v>
      </c>
      <c r="S24" s="11">
        <v>436</v>
      </c>
      <c r="T24" s="60">
        <f t="shared" si="6"/>
        <v>15.768</v>
      </c>
      <c r="U24" s="16">
        <v>15768</v>
      </c>
      <c r="V24" s="18">
        <v>45005</v>
      </c>
      <c r="W24" s="11"/>
      <c r="X24" s="12"/>
    </row>
    <row r="25" spans="1:24" s="2" customFormat="1" ht="30" customHeight="1">
      <c r="A25" s="26">
        <v>17</v>
      </c>
      <c r="B25" s="11" t="s">
        <v>283</v>
      </c>
      <c r="C25" s="79" t="s">
        <v>39</v>
      </c>
      <c r="D25" s="11" t="str">
        <f t="shared" si="2"/>
        <v>https://prozorro.gov.ua/tender/UA-2023-02-23-007710-a</v>
      </c>
      <c r="E25" s="11" t="s">
        <v>294</v>
      </c>
      <c r="F25" s="11" t="s">
        <v>295</v>
      </c>
      <c r="G25" s="15" t="s">
        <v>144</v>
      </c>
      <c r="H25" s="55">
        <v>244.57</v>
      </c>
      <c r="I25" s="11" t="s">
        <v>285</v>
      </c>
      <c r="J25" s="55">
        <f t="shared" si="0"/>
        <v>244.571</v>
      </c>
      <c r="K25" s="55">
        <v>244.57</v>
      </c>
      <c r="L25" s="11" t="s">
        <v>285</v>
      </c>
      <c r="M25" s="16">
        <f t="shared" si="7"/>
        <v>244.571</v>
      </c>
      <c r="N25" s="16">
        <v>244571</v>
      </c>
      <c r="O25" s="23" t="str">
        <f t="shared" si="1"/>
        <v>https://prozorro.gov.ua/tender/UA-2023-02-23-007710-a</v>
      </c>
      <c r="P25" s="18">
        <v>44980</v>
      </c>
      <c r="Q25" s="72" t="s">
        <v>167</v>
      </c>
      <c r="R25" s="59">
        <v>238.13</v>
      </c>
      <c r="S25" s="11" t="s">
        <v>285</v>
      </c>
      <c r="T25" s="60">
        <f t="shared" si="6"/>
        <v>238.128</v>
      </c>
      <c r="U25" s="16">
        <v>238128</v>
      </c>
      <c r="V25" s="19">
        <v>45005</v>
      </c>
      <c r="W25" s="11"/>
      <c r="X25" s="12"/>
    </row>
    <row r="26" spans="1:24" s="2" customFormat="1" ht="30" customHeight="1" thickBot="1">
      <c r="A26" s="34">
        <v>18</v>
      </c>
      <c r="B26" s="11" t="s">
        <v>284</v>
      </c>
      <c r="C26" s="79" t="s">
        <v>40</v>
      </c>
      <c r="D26" s="11" t="str">
        <f t="shared" si="2"/>
        <v>https://prozorro.gov.ua/tender/UA-2023-03-21-005041-a</v>
      </c>
      <c r="E26" s="11" t="s">
        <v>294</v>
      </c>
      <c r="F26" s="11" t="s">
        <v>297</v>
      </c>
      <c r="G26" s="15" t="s">
        <v>140</v>
      </c>
      <c r="H26" s="59">
        <f t="shared" si="3"/>
        <v>56.80943</v>
      </c>
      <c r="I26" s="11">
        <v>1</v>
      </c>
      <c r="J26" s="55">
        <f t="shared" si="0"/>
        <v>56.80943</v>
      </c>
      <c r="K26" s="59">
        <f t="shared" si="4"/>
        <v>56.80943</v>
      </c>
      <c r="L26" s="11">
        <v>1</v>
      </c>
      <c r="M26" s="16">
        <f t="shared" si="7"/>
        <v>56.80943</v>
      </c>
      <c r="N26" s="16">
        <v>56809.43</v>
      </c>
      <c r="O26" s="23" t="str">
        <f t="shared" si="1"/>
        <v>https://prozorro.gov.ua/tender/UA-2023-03-21-005041-a</v>
      </c>
      <c r="P26" s="18">
        <v>45006</v>
      </c>
      <c r="Q26" s="72" t="s">
        <v>168</v>
      </c>
      <c r="R26" s="59">
        <f t="shared" si="5"/>
        <v>56.80943</v>
      </c>
      <c r="S26" s="11">
        <v>1</v>
      </c>
      <c r="T26" s="60">
        <f t="shared" si="6"/>
        <v>56.80943</v>
      </c>
      <c r="U26" s="16">
        <v>56809.43</v>
      </c>
      <c r="V26" s="18">
        <v>45006</v>
      </c>
      <c r="W26" s="11"/>
      <c r="X26" s="12"/>
    </row>
    <row r="27" spans="1:24" s="2" customFormat="1" ht="30" customHeight="1">
      <c r="A27" s="26">
        <v>19</v>
      </c>
      <c r="B27" s="11" t="s">
        <v>283</v>
      </c>
      <c r="C27" s="79" t="s">
        <v>41</v>
      </c>
      <c r="D27" s="11" t="str">
        <f t="shared" si="2"/>
        <v>https://prozorro.gov.ua/tender/UA-2023-03-27-002715-a</v>
      </c>
      <c r="E27" s="48" t="s">
        <v>293</v>
      </c>
      <c r="F27" s="11" t="s">
        <v>303</v>
      </c>
      <c r="G27" s="15" t="s">
        <v>139</v>
      </c>
      <c r="H27" s="59">
        <v>22.62</v>
      </c>
      <c r="I27" s="11" t="s">
        <v>285</v>
      </c>
      <c r="J27" s="55">
        <f t="shared" si="0"/>
        <v>22.623900000000003</v>
      </c>
      <c r="K27" s="59">
        <v>22.62</v>
      </c>
      <c r="L27" s="11" t="s">
        <v>285</v>
      </c>
      <c r="M27" s="16">
        <f t="shared" si="7"/>
        <v>22.623900000000003</v>
      </c>
      <c r="N27" s="16">
        <v>22623.9</v>
      </c>
      <c r="O27" s="23" t="str">
        <f t="shared" si="1"/>
        <v>https://prozorro.gov.ua/tender/UA-2023-03-27-002715-a</v>
      </c>
      <c r="P27" s="18">
        <v>45012</v>
      </c>
      <c r="Q27" s="72" t="s">
        <v>169</v>
      </c>
      <c r="R27" s="59">
        <v>22.62</v>
      </c>
      <c r="S27" s="11" t="s">
        <v>285</v>
      </c>
      <c r="T27" s="60">
        <f t="shared" si="6"/>
        <v>22.623900000000003</v>
      </c>
      <c r="U27" s="16">
        <v>22623.9</v>
      </c>
      <c r="V27" s="18">
        <v>45009</v>
      </c>
      <c r="W27" s="11"/>
      <c r="X27" s="12"/>
    </row>
    <row r="28" spans="1:24" s="2" customFormat="1" ht="30" customHeight="1" thickBot="1">
      <c r="A28" s="34">
        <v>20</v>
      </c>
      <c r="B28" s="11" t="s">
        <v>283</v>
      </c>
      <c r="C28" s="79" t="s">
        <v>42</v>
      </c>
      <c r="D28" s="11" t="str">
        <f t="shared" si="2"/>
        <v>https://prozorro.gov.ua/tender/UA-2023-03-30-001133-a</v>
      </c>
      <c r="E28" s="11" t="s">
        <v>294</v>
      </c>
      <c r="F28" s="11" t="s">
        <v>295</v>
      </c>
      <c r="G28" s="15" t="s">
        <v>139</v>
      </c>
      <c r="H28" s="59">
        <f t="shared" si="3"/>
        <v>0.910874375</v>
      </c>
      <c r="I28" s="11">
        <v>16</v>
      </c>
      <c r="J28" s="55">
        <f t="shared" si="0"/>
        <v>14.57399</v>
      </c>
      <c r="K28" s="59">
        <f t="shared" si="4"/>
        <v>0.910874375</v>
      </c>
      <c r="L28" s="11">
        <v>16</v>
      </c>
      <c r="M28" s="16">
        <f t="shared" si="7"/>
        <v>14.57399</v>
      </c>
      <c r="N28" s="16">
        <v>14573.99</v>
      </c>
      <c r="O28" s="23" t="str">
        <f t="shared" si="1"/>
        <v>https://prozorro.gov.ua/tender/UA-2023-03-30-001133-a</v>
      </c>
      <c r="P28" s="18">
        <v>45015</v>
      </c>
      <c r="Q28" s="72" t="s">
        <v>170</v>
      </c>
      <c r="R28" s="59">
        <f t="shared" si="5"/>
        <v>0.910874375</v>
      </c>
      <c r="S28" s="11">
        <v>16</v>
      </c>
      <c r="T28" s="60">
        <f t="shared" si="6"/>
        <v>14.57399</v>
      </c>
      <c r="U28" s="16">
        <v>14573.99</v>
      </c>
      <c r="V28" s="18">
        <v>45015</v>
      </c>
      <c r="W28" s="11"/>
      <c r="X28" s="12"/>
    </row>
    <row r="29" spans="1:24" s="2" customFormat="1" ht="30" customHeight="1">
      <c r="A29" s="26">
        <v>21</v>
      </c>
      <c r="B29" s="11" t="s">
        <v>283</v>
      </c>
      <c r="C29" s="79" t="s">
        <v>43</v>
      </c>
      <c r="D29" s="11" t="str">
        <f t="shared" si="2"/>
        <v>https://prozorro.gov.ua/tender/UA-2023-03-31-004840-a</v>
      </c>
      <c r="E29" s="11" t="s">
        <v>294</v>
      </c>
      <c r="F29" s="11" t="s">
        <v>295</v>
      </c>
      <c r="G29" s="15" t="s">
        <v>139</v>
      </c>
      <c r="H29" s="59">
        <f t="shared" si="3"/>
        <v>4.997766666666666</v>
      </c>
      <c r="I29" s="11">
        <v>6</v>
      </c>
      <c r="J29" s="55">
        <f t="shared" si="0"/>
        <v>29.9866</v>
      </c>
      <c r="K29" s="59">
        <f t="shared" si="4"/>
        <v>4.997766666666666</v>
      </c>
      <c r="L29" s="11">
        <v>6</v>
      </c>
      <c r="M29" s="16">
        <f t="shared" si="7"/>
        <v>29.9866</v>
      </c>
      <c r="N29" s="16">
        <v>29986.6</v>
      </c>
      <c r="O29" s="23" t="str">
        <f t="shared" si="1"/>
        <v>https://prozorro.gov.ua/tender/UA-2023-03-31-004840-a</v>
      </c>
      <c r="P29" s="18">
        <v>45016</v>
      </c>
      <c r="Q29" s="72" t="s">
        <v>171</v>
      </c>
      <c r="R29" s="59">
        <f t="shared" si="5"/>
        <v>4.997766666666666</v>
      </c>
      <c r="S29" s="11">
        <v>6</v>
      </c>
      <c r="T29" s="60">
        <f t="shared" si="6"/>
        <v>29.9866</v>
      </c>
      <c r="U29" s="16">
        <v>29986.6</v>
      </c>
      <c r="V29" s="19">
        <v>45015</v>
      </c>
      <c r="W29" s="11"/>
      <c r="X29" s="12"/>
    </row>
    <row r="30" spans="1:24" s="2" customFormat="1" ht="30" customHeight="1" thickBot="1">
      <c r="A30" s="34">
        <v>22</v>
      </c>
      <c r="B30" s="11" t="s">
        <v>283</v>
      </c>
      <c r="C30" s="79" t="s">
        <v>44</v>
      </c>
      <c r="D30" s="11" t="str">
        <f t="shared" si="2"/>
        <v>https://prozorro.gov.ua/tender/UA-2023-01-09-005067-a</v>
      </c>
      <c r="E30" s="11" t="s">
        <v>294</v>
      </c>
      <c r="F30" s="11" t="s">
        <v>295</v>
      </c>
      <c r="G30" s="15" t="s">
        <v>145</v>
      </c>
      <c r="H30" s="59">
        <f t="shared" si="3"/>
        <v>0.04656</v>
      </c>
      <c r="I30" s="11">
        <v>100</v>
      </c>
      <c r="J30" s="55">
        <f t="shared" si="0"/>
        <v>4.656</v>
      </c>
      <c r="K30" s="59">
        <f t="shared" si="4"/>
        <v>0.04656</v>
      </c>
      <c r="L30" s="11">
        <v>100</v>
      </c>
      <c r="M30" s="16">
        <f t="shared" si="7"/>
        <v>4.656</v>
      </c>
      <c r="N30" s="16">
        <v>4656</v>
      </c>
      <c r="O30" s="23" t="str">
        <f t="shared" si="1"/>
        <v>https://prozorro.gov.ua/tender/UA-2023-01-09-005067-a</v>
      </c>
      <c r="P30" s="18">
        <v>44935</v>
      </c>
      <c r="Q30" s="72" t="s">
        <v>172</v>
      </c>
      <c r="R30" s="59">
        <f t="shared" si="5"/>
        <v>0.04656</v>
      </c>
      <c r="S30" s="11">
        <v>100</v>
      </c>
      <c r="T30" s="60">
        <f t="shared" si="6"/>
        <v>4.656</v>
      </c>
      <c r="U30" s="16">
        <v>4656</v>
      </c>
      <c r="V30" s="18">
        <v>44935</v>
      </c>
      <c r="W30" s="11"/>
      <c r="X30" s="12"/>
    </row>
    <row r="31" spans="1:24" s="2" customFormat="1" ht="30" customHeight="1">
      <c r="A31" s="26">
        <v>23</v>
      </c>
      <c r="B31" s="11" t="s">
        <v>284</v>
      </c>
      <c r="C31" s="79" t="s">
        <v>45</v>
      </c>
      <c r="D31" s="11" t="str">
        <f t="shared" si="2"/>
        <v>https://prozorro.gov.ua/tender/UA-2023-01-18-007779-a</v>
      </c>
      <c r="E31" s="11" t="s">
        <v>294</v>
      </c>
      <c r="F31" s="11" t="s">
        <v>297</v>
      </c>
      <c r="G31" s="15" t="s">
        <v>140</v>
      </c>
      <c r="H31" s="59">
        <f t="shared" si="3"/>
        <v>8.128</v>
      </c>
      <c r="I31" s="11">
        <v>1</v>
      </c>
      <c r="J31" s="55">
        <f t="shared" si="0"/>
        <v>8.128</v>
      </c>
      <c r="K31" s="59">
        <f t="shared" si="4"/>
        <v>8.128</v>
      </c>
      <c r="L31" s="11">
        <v>1</v>
      </c>
      <c r="M31" s="16">
        <f t="shared" si="7"/>
        <v>8.128</v>
      </c>
      <c r="N31" s="16">
        <v>8128</v>
      </c>
      <c r="O31" s="23" t="str">
        <f t="shared" si="1"/>
        <v>https://prozorro.gov.ua/tender/UA-2023-01-18-007779-a</v>
      </c>
      <c r="P31" s="18">
        <v>44944</v>
      </c>
      <c r="Q31" s="72" t="s">
        <v>173</v>
      </c>
      <c r="R31" s="59">
        <f t="shared" si="5"/>
        <v>8.128</v>
      </c>
      <c r="S31" s="11">
        <v>1</v>
      </c>
      <c r="T31" s="60">
        <f t="shared" si="6"/>
        <v>8.128</v>
      </c>
      <c r="U31" s="16">
        <v>8128</v>
      </c>
      <c r="V31" s="18">
        <v>44943</v>
      </c>
      <c r="W31" s="11"/>
      <c r="X31" s="12"/>
    </row>
    <row r="32" spans="1:24" s="2" customFormat="1" ht="30" customHeight="1" thickBot="1">
      <c r="A32" s="34">
        <v>24</v>
      </c>
      <c r="B32" s="11" t="s">
        <v>283</v>
      </c>
      <c r="C32" s="79" t="s">
        <v>46</v>
      </c>
      <c r="D32" s="11" t="str">
        <f t="shared" si="2"/>
        <v>https://prozorro.gov.ua/tender/UA-2023-01-26-012925-a</v>
      </c>
      <c r="E32" s="11" t="s">
        <v>294</v>
      </c>
      <c r="F32" s="11" t="s">
        <v>295</v>
      </c>
      <c r="G32" s="15" t="s">
        <v>139</v>
      </c>
      <c r="H32" s="59">
        <f t="shared" si="3"/>
        <v>1.8645</v>
      </c>
      <c r="I32" s="11">
        <v>2</v>
      </c>
      <c r="J32" s="55">
        <f t="shared" si="0"/>
        <v>3.729</v>
      </c>
      <c r="K32" s="59">
        <f t="shared" si="4"/>
        <v>1.8645</v>
      </c>
      <c r="L32" s="11">
        <v>2</v>
      </c>
      <c r="M32" s="16">
        <f t="shared" si="7"/>
        <v>3.729</v>
      </c>
      <c r="N32" s="16">
        <v>3729</v>
      </c>
      <c r="O32" s="23" t="str">
        <f t="shared" si="1"/>
        <v>https://prozorro.gov.ua/tender/UA-2023-01-26-012925-a</v>
      </c>
      <c r="P32" s="18">
        <v>44952</v>
      </c>
      <c r="Q32" s="72" t="s">
        <v>174</v>
      </c>
      <c r="R32" s="59">
        <f t="shared" si="5"/>
        <v>1.8645</v>
      </c>
      <c r="S32" s="11">
        <v>2</v>
      </c>
      <c r="T32" s="60">
        <f t="shared" si="6"/>
        <v>3.729</v>
      </c>
      <c r="U32" s="16">
        <v>3729</v>
      </c>
      <c r="V32" s="18">
        <v>44952</v>
      </c>
      <c r="W32" s="11"/>
      <c r="X32" s="12"/>
    </row>
    <row r="33" spans="1:24" s="2" customFormat="1" ht="72" customHeight="1">
      <c r="A33" s="26">
        <v>25</v>
      </c>
      <c r="B33" s="11" t="s">
        <v>284</v>
      </c>
      <c r="C33" s="79" t="s">
        <v>47</v>
      </c>
      <c r="D33" s="11" t="str">
        <f t="shared" si="2"/>
        <v>https://prozorro.gov.ua/tender/UA-2023-02-07-007927-a</v>
      </c>
      <c r="E33" s="11" t="s">
        <v>294</v>
      </c>
      <c r="F33" s="11" t="s">
        <v>297</v>
      </c>
      <c r="G33" s="15" t="s">
        <v>140</v>
      </c>
      <c r="H33" s="59">
        <f t="shared" si="3"/>
        <v>61.927</v>
      </c>
      <c r="I33" s="11">
        <v>1</v>
      </c>
      <c r="J33" s="55">
        <f t="shared" si="0"/>
        <v>61.927</v>
      </c>
      <c r="K33" s="59">
        <f t="shared" si="4"/>
        <v>61.927</v>
      </c>
      <c r="L33" s="11">
        <v>1</v>
      </c>
      <c r="M33" s="16">
        <f t="shared" si="7"/>
        <v>61.927</v>
      </c>
      <c r="N33" s="16">
        <v>61927</v>
      </c>
      <c r="O33" s="23" t="str">
        <f t="shared" si="1"/>
        <v>https://prozorro.gov.ua/tender/UA-2023-02-07-007927-a</v>
      </c>
      <c r="P33" s="18">
        <v>44964</v>
      </c>
      <c r="Q33" s="72" t="s">
        <v>175</v>
      </c>
      <c r="R33" s="18" t="s">
        <v>304</v>
      </c>
      <c r="S33" s="11">
        <v>1</v>
      </c>
      <c r="T33" s="18" t="s">
        <v>304</v>
      </c>
      <c r="U33" s="16"/>
      <c r="V33" s="18" t="s">
        <v>304</v>
      </c>
      <c r="W33" s="69" t="s">
        <v>282</v>
      </c>
      <c r="X33" s="12"/>
    </row>
    <row r="34" spans="1:24" s="2" customFormat="1" ht="30" customHeight="1" thickBot="1">
      <c r="A34" s="34">
        <v>26</v>
      </c>
      <c r="B34" s="11" t="s">
        <v>283</v>
      </c>
      <c r="C34" s="79" t="s">
        <v>48</v>
      </c>
      <c r="D34" s="11" t="str">
        <f t="shared" si="2"/>
        <v>https://prozorro.gov.ua/tender/UA-2023-02-07-009131-a</v>
      </c>
      <c r="E34" s="11" t="s">
        <v>294</v>
      </c>
      <c r="F34" s="11" t="s">
        <v>295</v>
      </c>
      <c r="G34" s="15" t="s">
        <v>142</v>
      </c>
      <c r="H34" s="59">
        <f t="shared" si="3"/>
        <v>0.064344</v>
      </c>
      <c r="I34" s="11">
        <v>100</v>
      </c>
      <c r="J34" s="55">
        <f t="shared" si="0"/>
        <v>6.434399999999999</v>
      </c>
      <c r="K34" s="59">
        <f t="shared" si="4"/>
        <v>0.064344</v>
      </c>
      <c r="L34" s="11">
        <v>100</v>
      </c>
      <c r="M34" s="16">
        <f t="shared" si="7"/>
        <v>6.434399999999999</v>
      </c>
      <c r="N34" s="16">
        <v>6434.4</v>
      </c>
      <c r="O34" s="23" t="str">
        <f t="shared" si="1"/>
        <v>https://prozorro.gov.ua/tender/UA-2023-02-07-009131-a</v>
      </c>
      <c r="P34" s="18">
        <v>44964</v>
      </c>
      <c r="Q34" s="72" t="s">
        <v>176</v>
      </c>
      <c r="R34" s="59">
        <f t="shared" si="5"/>
        <v>0.064344</v>
      </c>
      <c r="S34" s="11">
        <v>100</v>
      </c>
      <c r="T34" s="60">
        <f t="shared" si="6"/>
        <v>6.434399999999999</v>
      </c>
      <c r="U34" s="16">
        <v>6434.4</v>
      </c>
      <c r="V34" s="18">
        <v>44963</v>
      </c>
      <c r="W34" s="11"/>
      <c r="X34" s="12"/>
    </row>
    <row r="35" spans="1:24" s="2" customFormat="1" ht="30" customHeight="1">
      <c r="A35" s="26">
        <v>27</v>
      </c>
      <c r="B35" s="11" t="s">
        <v>283</v>
      </c>
      <c r="C35" s="79" t="s">
        <v>49</v>
      </c>
      <c r="D35" s="11" t="str">
        <f t="shared" si="2"/>
        <v>https://prozorro.gov.ua/tender/UA-2023-03-06-005757-a</v>
      </c>
      <c r="E35" s="11" t="s">
        <v>294</v>
      </c>
      <c r="F35" s="11" t="s">
        <v>295</v>
      </c>
      <c r="G35" s="15" t="s">
        <v>145</v>
      </c>
      <c r="H35" s="59">
        <f t="shared" si="3"/>
        <v>0.07200000000000001</v>
      </c>
      <c r="I35" s="11">
        <v>50</v>
      </c>
      <c r="J35" s="55">
        <f t="shared" si="0"/>
        <v>3.6</v>
      </c>
      <c r="K35" s="59">
        <f t="shared" si="4"/>
        <v>0.07200000000000001</v>
      </c>
      <c r="L35" s="11">
        <v>50</v>
      </c>
      <c r="M35" s="16">
        <f t="shared" si="7"/>
        <v>3.6</v>
      </c>
      <c r="N35" s="16">
        <v>3600</v>
      </c>
      <c r="O35" s="23" t="str">
        <f t="shared" si="1"/>
        <v>https://prozorro.gov.ua/tender/UA-2023-03-06-005757-a</v>
      </c>
      <c r="P35" s="18">
        <v>44991</v>
      </c>
      <c r="Q35" s="72" t="s">
        <v>177</v>
      </c>
      <c r="R35" s="59">
        <f t="shared" si="5"/>
        <v>0.07200000000000001</v>
      </c>
      <c r="S35" s="11">
        <v>50</v>
      </c>
      <c r="T35" s="60">
        <f t="shared" si="6"/>
        <v>3.6</v>
      </c>
      <c r="U35" s="16">
        <v>3600</v>
      </c>
      <c r="V35" s="18">
        <v>44987</v>
      </c>
      <c r="W35" s="11"/>
      <c r="X35" s="12"/>
    </row>
    <row r="36" spans="1:24" s="2" customFormat="1" ht="30" customHeight="1" thickBot="1">
      <c r="A36" s="34">
        <v>28</v>
      </c>
      <c r="B36" s="11" t="s">
        <v>284</v>
      </c>
      <c r="C36" s="79" t="s">
        <v>50</v>
      </c>
      <c r="D36" s="11" t="str">
        <f t="shared" si="2"/>
        <v>https://prozorro.gov.ua/tender/UA-2023-03-16-007898-a</v>
      </c>
      <c r="E36" s="11" t="s">
        <v>294</v>
      </c>
      <c r="F36" s="11" t="s">
        <v>297</v>
      </c>
      <c r="G36" s="15" t="s">
        <v>140</v>
      </c>
      <c r="H36" s="59">
        <f t="shared" si="3"/>
        <v>24.35</v>
      </c>
      <c r="I36" s="11">
        <v>1</v>
      </c>
      <c r="J36" s="55">
        <f t="shared" si="0"/>
        <v>24.35</v>
      </c>
      <c r="K36" s="59">
        <f t="shared" si="4"/>
        <v>24.35</v>
      </c>
      <c r="L36" s="11">
        <v>1</v>
      </c>
      <c r="M36" s="16">
        <f t="shared" si="7"/>
        <v>24.35</v>
      </c>
      <c r="N36" s="22">
        <v>24350</v>
      </c>
      <c r="O36" s="23" t="str">
        <f t="shared" si="1"/>
        <v>https://prozorro.gov.ua/tender/UA-2023-03-16-007898-a</v>
      </c>
      <c r="P36" s="18">
        <v>45001</v>
      </c>
      <c r="Q36" s="72" t="s">
        <v>178</v>
      </c>
      <c r="R36" s="59">
        <f t="shared" si="5"/>
        <v>21</v>
      </c>
      <c r="S36" s="11">
        <v>1</v>
      </c>
      <c r="T36" s="60">
        <f t="shared" si="6"/>
        <v>21</v>
      </c>
      <c r="U36" s="16">
        <v>21000</v>
      </c>
      <c r="V36" s="18">
        <v>45023</v>
      </c>
      <c r="W36" s="11"/>
      <c r="X36" s="12"/>
    </row>
    <row r="37" spans="1:24" s="2" customFormat="1" ht="30" customHeight="1">
      <c r="A37" s="26">
        <v>29</v>
      </c>
      <c r="B37" s="11" t="s">
        <v>284</v>
      </c>
      <c r="C37" s="79" t="s">
        <v>51</v>
      </c>
      <c r="D37" s="11" t="str">
        <f t="shared" si="2"/>
        <v>https://prozorro.gov.ua/tender/UA-2023-03-27-002338-a</v>
      </c>
      <c r="E37" s="48" t="s">
        <v>293</v>
      </c>
      <c r="F37" s="11" t="s">
        <v>297</v>
      </c>
      <c r="G37" s="15" t="s">
        <v>140</v>
      </c>
      <c r="H37" s="59">
        <f t="shared" si="3"/>
        <v>367.595</v>
      </c>
      <c r="I37" s="11">
        <v>1</v>
      </c>
      <c r="J37" s="55">
        <f t="shared" si="0"/>
        <v>367.595</v>
      </c>
      <c r="K37" s="59">
        <f t="shared" si="4"/>
        <v>367.595</v>
      </c>
      <c r="L37" s="11">
        <v>1</v>
      </c>
      <c r="M37" s="16">
        <f t="shared" si="7"/>
        <v>367.595</v>
      </c>
      <c r="N37" s="16">
        <v>367595</v>
      </c>
      <c r="O37" s="23" t="str">
        <f t="shared" si="1"/>
        <v>https://prozorro.gov.ua/tender/UA-2023-03-27-002338-a</v>
      </c>
      <c r="P37" s="18">
        <v>45012</v>
      </c>
      <c r="Q37" s="72" t="s">
        <v>179</v>
      </c>
      <c r="R37" s="59">
        <f t="shared" si="5"/>
        <v>335.20024</v>
      </c>
      <c r="S37" s="11">
        <v>1</v>
      </c>
      <c r="T37" s="60">
        <f t="shared" si="6"/>
        <v>335.20024</v>
      </c>
      <c r="U37" s="16">
        <v>335200.24</v>
      </c>
      <c r="V37" s="18">
        <v>45037</v>
      </c>
      <c r="W37" s="11"/>
      <c r="X37" s="12"/>
    </row>
    <row r="38" spans="1:24" s="2" customFormat="1" ht="30" customHeight="1" thickBot="1">
      <c r="A38" s="34">
        <v>30</v>
      </c>
      <c r="B38" s="11" t="s">
        <v>284</v>
      </c>
      <c r="C38" s="79" t="s">
        <v>52</v>
      </c>
      <c r="D38" s="11" t="str">
        <f t="shared" si="2"/>
        <v>https://prozorro.gov.ua/tender/UA-2023-03-28-001598-a</v>
      </c>
      <c r="E38" s="11" t="s">
        <v>294</v>
      </c>
      <c r="F38" s="11" t="s">
        <v>297</v>
      </c>
      <c r="G38" s="15" t="s">
        <v>140</v>
      </c>
      <c r="H38" s="59">
        <f t="shared" si="3"/>
        <v>304.329</v>
      </c>
      <c r="I38" s="11">
        <v>1</v>
      </c>
      <c r="J38" s="55">
        <f t="shared" si="0"/>
        <v>304.329</v>
      </c>
      <c r="K38" s="59">
        <f t="shared" si="4"/>
        <v>304.329</v>
      </c>
      <c r="L38" s="11">
        <v>1</v>
      </c>
      <c r="M38" s="16">
        <f t="shared" si="7"/>
        <v>304.329</v>
      </c>
      <c r="N38" s="16">
        <v>304329</v>
      </c>
      <c r="O38" s="23" t="str">
        <f t="shared" si="1"/>
        <v>https://prozorro.gov.ua/tender/UA-2023-03-28-001598-a</v>
      </c>
      <c r="P38" s="18">
        <v>45013</v>
      </c>
      <c r="Q38" s="72" t="s">
        <v>180</v>
      </c>
      <c r="R38" s="59">
        <f t="shared" si="5"/>
        <v>268.83931</v>
      </c>
      <c r="S38" s="11">
        <v>1</v>
      </c>
      <c r="T38" s="60">
        <f t="shared" si="6"/>
        <v>268.83931</v>
      </c>
      <c r="U38" s="16">
        <v>268839.31</v>
      </c>
      <c r="V38" s="19">
        <v>45041</v>
      </c>
      <c r="W38" s="11"/>
      <c r="X38" s="12"/>
    </row>
    <row r="39" spans="1:24" s="2" customFormat="1" ht="45" customHeight="1">
      <c r="A39" s="26">
        <v>31</v>
      </c>
      <c r="B39" s="11" t="s">
        <v>289</v>
      </c>
      <c r="C39" s="80" t="s">
        <v>53</v>
      </c>
      <c r="D39" s="11" t="str">
        <f t="shared" si="2"/>
        <v>https://prozorro.gov.ua/tender/UA-2022-09-21-011670-a</v>
      </c>
      <c r="E39" s="11" t="s">
        <v>291</v>
      </c>
      <c r="F39" s="11" t="s">
        <v>298</v>
      </c>
      <c r="G39" s="58" t="s">
        <v>146</v>
      </c>
      <c r="H39" s="59">
        <f t="shared" si="3"/>
        <v>471.6</v>
      </c>
      <c r="I39" s="11">
        <v>1</v>
      </c>
      <c r="J39" s="55">
        <f t="shared" si="0"/>
        <v>471.6</v>
      </c>
      <c r="K39" s="59">
        <f t="shared" si="4"/>
        <v>471.6</v>
      </c>
      <c r="L39" s="11">
        <v>1</v>
      </c>
      <c r="M39" s="22">
        <f t="shared" si="7"/>
        <v>471.6</v>
      </c>
      <c r="N39" s="22">
        <v>471600</v>
      </c>
      <c r="O39" s="23" t="str">
        <f t="shared" si="1"/>
        <v>https://prozorro.gov.ua/tender/UA-2022-09-21-011670-a</v>
      </c>
      <c r="P39" s="51">
        <v>44825</v>
      </c>
      <c r="Q39" s="73" t="s">
        <v>181</v>
      </c>
      <c r="R39" s="59">
        <f t="shared" si="5"/>
        <v>470.16769</v>
      </c>
      <c r="S39" s="11">
        <v>1</v>
      </c>
      <c r="T39" s="60">
        <f t="shared" si="6"/>
        <v>470.16769</v>
      </c>
      <c r="U39" s="16">
        <v>470167.69</v>
      </c>
      <c r="V39" s="18">
        <v>44860</v>
      </c>
      <c r="W39" s="11"/>
      <c r="X39" s="12"/>
    </row>
    <row r="40" spans="1:24" s="2" customFormat="1" ht="44.25" customHeight="1" thickBot="1">
      <c r="A40" s="34">
        <v>32</v>
      </c>
      <c r="B40" s="11" t="s">
        <v>289</v>
      </c>
      <c r="C40" s="80" t="s">
        <v>54</v>
      </c>
      <c r="D40" s="11" t="str">
        <f aca="true" t="shared" si="8" ref="D40:D69">O40</f>
        <v>https://prozorro.gov.ua/tender/UA-2022-08-03-009137-a</v>
      </c>
      <c r="E40" s="11" t="s">
        <v>291</v>
      </c>
      <c r="F40" s="11" t="s">
        <v>296</v>
      </c>
      <c r="G40" s="58" t="s">
        <v>146</v>
      </c>
      <c r="H40" s="59">
        <f t="shared" si="3"/>
        <v>103.417</v>
      </c>
      <c r="I40" s="11">
        <v>1</v>
      </c>
      <c r="J40" s="55">
        <f aca="true" t="shared" si="9" ref="J40:J70">M40</f>
        <v>103.417</v>
      </c>
      <c r="K40" s="59">
        <f t="shared" si="4"/>
        <v>103.417</v>
      </c>
      <c r="L40" s="11">
        <v>1</v>
      </c>
      <c r="M40" s="22">
        <f t="shared" si="7"/>
        <v>103.417</v>
      </c>
      <c r="N40" s="22">
        <v>103417</v>
      </c>
      <c r="O40" s="23" t="str">
        <f aca="true" t="shared" si="10" ref="O40:O69">HYPERLINK(("https://prozorro.gov.ua/tender/"&amp;Q40))</f>
        <v>https://prozorro.gov.ua/tender/UA-2022-08-03-009137-a</v>
      </c>
      <c r="P40" s="51">
        <v>44776</v>
      </c>
      <c r="Q40" s="73" t="s">
        <v>182</v>
      </c>
      <c r="R40" s="59">
        <f t="shared" si="5"/>
        <v>102.54457000000001</v>
      </c>
      <c r="S40" s="11">
        <v>1</v>
      </c>
      <c r="T40" s="60">
        <f t="shared" si="6"/>
        <v>102.54457000000001</v>
      </c>
      <c r="U40" s="16">
        <v>102544.57</v>
      </c>
      <c r="V40" s="18">
        <v>44810</v>
      </c>
      <c r="W40" s="11"/>
      <c r="X40" s="12"/>
    </row>
    <row r="41" spans="1:24" s="2" customFormat="1" ht="53.25" customHeight="1">
      <c r="A41" s="26">
        <v>33</v>
      </c>
      <c r="B41" s="11" t="s">
        <v>284</v>
      </c>
      <c r="C41" s="79" t="s">
        <v>55</v>
      </c>
      <c r="D41" s="11" t="str">
        <f t="shared" si="8"/>
        <v>https://prozorro.gov.ua/tender/UA-2023-04-05-011127-a</v>
      </c>
      <c r="E41" s="11" t="s">
        <v>294</v>
      </c>
      <c r="F41" s="11" t="s">
        <v>297</v>
      </c>
      <c r="G41" s="15" t="s">
        <v>140</v>
      </c>
      <c r="H41" s="59">
        <f t="shared" si="3"/>
        <v>78</v>
      </c>
      <c r="I41" s="11">
        <v>1</v>
      </c>
      <c r="J41" s="55">
        <f t="shared" si="9"/>
        <v>78</v>
      </c>
      <c r="K41" s="59">
        <f t="shared" si="4"/>
        <v>78</v>
      </c>
      <c r="L41" s="11">
        <v>1</v>
      </c>
      <c r="M41" s="16">
        <f t="shared" si="7"/>
        <v>78</v>
      </c>
      <c r="N41" s="16">
        <v>78000</v>
      </c>
      <c r="O41" s="23" t="str">
        <f t="shared" si="10"/>
        <v>https://prozorro.gov.ua/tender/UA-2023-04-05-011127-a</v>
      </c>
      <c r="P41" s="18">
        <v>45021</v>
      </c>
      <c r="Q41" s="72" t="s">
        <v>183</v>
      </c>
      <c r="R41" s="59">
        <f t="shared" si="5"/>
        <v>78</v>
      </c>
      <c r="S41" s="11">
        <v>1</v>
      </c>
      <c r="T41" s="60">
        <f t="shared" si="6"/>
        <v>78</v>
      </c>
      <c r="U41" s="16">
        <v>78000</v>
      </c>
      <c r="V41" s="18">
        <v>45021</v>
      </c>
      <c r="W41" s="11"/>
      <c r="X41" s="12"/>
    </row>
    <row r="42" spans="1:24" s="2" customFormat="1" ht="30" customHeight="1" thickBot="1">
      <c r="A42" s="34">
        <v>34</v>
      </c>
      <c r="B42" s="11" t="s">
        <v>283</v>
      </c>
      <c r="C42" s="79" t="s">
        <v>56</v>
      </c>
      <c r="D42" s="11" t="str">
        <f t="shared" si="8"/>
        <v>https://prozorro.gov.ua/tender/UA-2023-04-11-009785-a</v>
      </c>
      <c r="E42" s="11" t="s">
        <v>294</v>
      </c>
      <c r="F42" s="11" t="s">
        <v>295</v>
      </c>
      <c r="G42" s="15" t="s">
        <v>139</v>
      </c>
      <c r="H42" s="59">
        <f t="shared" si="3"/>
        <v>8.22</v>
      </c>
      <c r="I42" s="11">
        <v>1</v>
      </c>
      <c r="J42" s="55">
        <f t="shared" si="9"/>
        <v>8.22</v>
      </c>
      <c r="K42" s="59">
        <f t="shared" si="4"/>
        <v>8.22</v>
      </c>
      <c r="L42" s="11">
        <v>1</v>
      </c>
      <c r="M42" s="16">
        <f t="shared" si="7"/>
        <v>8.22</v>
      </c>
      <c r="N42" s="16">
        <v>8220</v>
      </c>
      <c r="O42" s="23" t="str">
        <f t="shared" si="10"/>
        <v>https://prozorro.gov.ua/tender/UA-2023-04-11-009785-a</v>
      </c>
      <c r="P42" s="18">
        <v>45027</v>
      </c>
      <c r="Q42" s="72" t="s">
        <v>184</v>
      </c>
      <c r="R42" s="59">
        <f t="shared" si="5"/>
        <v>8.22</v>
      </c>
      <c r="S42" s="11">
        <v>1</v>
      </c>
      <c r="T42" s="60">
        <f t="shared" si="6"/>
        <v>8.22</v>
      </c>
      <c r="U42" s="16">
        <v>8220</v>
      </c>
      <c r="V42" s="18">
        <v>45027</v>
      </c>
      <c r="W42" s="11"/>
      <c r="X42" s="12"/>
    </row>
    <row r="43" spans="1:24" s="2" customFormat="1" ht="30" customHeight="1">
      <c r="A43" s="26">
        <v>35</v>
      </c>
      <c r="B43" s="11" t="s">
        <v>283</v>
      </c>
      <c r="C43" s="79" t="s">
        <v>57</v>
      </c>
      <c r="D43" s="11" t="str">
        <f t="shared" si="8"/>
        <v>https://prozorro.gov.ua/tender/UA-2023-04-12-001836-a</v>
      </c>
      <c r="E43" s="48" t="s">
        <v>293</v>
      </c>
      <c r="F43" s="11" t="s">
        <v>303</v>
      </c>
      <c r="G43" s="15" t="s">
        <v>139</v>
      </c>
      <c r="H43" s="59">
        <f t="shared" si="3"/>
        <v>0.2886115384615385</v>
      </c>
      <c r="I43" s="11">
        <v>104</v>
      </c>
      <c r="J43" s="55">
        <f t="shared" si="9"/>
        <v>30.0156</v>
      </c>
      <c r="K43" s="59">
        <f t="shared" si="4"/>
        <v>0.2886115384615385</v>
      </c>
      <c r="L43" s="11">
        <v>104</v>
      </c>
      <c r="M43" s="16">
        <f t="shared" si="7"/>
        <v>30.0156</v>
      </c>
      <c r="N43" s="16">
        <v>30015.6</v>
      </c>
      <c r="O43" s="23" t="str">
        <f t="shared" si="10"/>
        <v>https://prozorro.gov.ua/tender/UA-2023-04-12-001836-a</v>
      </c>
      <c r="P43" s="18">
        <v>45028</v>
      </c>
      <c r="Q43" s="72" t="s">
        <v>185</v>
      </c>
      <c r="R43" s="59">
        <f t="shared" si="5"/>
        <v>0.2886115384615385</v>
      </c>
      <c r="S43" s="11">
        <v>104</v>
      </c>
      <c r="T43" s="60">
        <f t="shared" si="6"/>
        <v>30.0156</v>
      </c>
      <c r="U43" s="16">
        <v>30015.6</v>
      </c>
      <c r="V43" s="18">
        <v>45027</v>
      </c>
      <c r="W43" s="11"/>
      <c r="X43" s="12"/>
    </row>
    <row r="44" spans="1:24" s="2" customFormat="1" ht="30" customHeight="1" thickBot="1">
      <c r="A44" s="34">
        <v>36</v>
      </c>
      <c r="B44" s="11" t="s">
        <v>283</v>
      </c>
      <c r="C44" s="79" t="s">
        <v>58</v>
      </c>
      <c r="D44" s="11" t="str">
        <f t="shared" si="8"/>
        <v>https://prozorro.gov.ua/tender/UA-2023-04-12-002126-a</v>
      </c>
      <c r="E44" s="48" t="s">
        <v>293</v>
      </c>
      <c r="F44" s="11" t="s">
        <v>303</v>
      </c>
      <c r="G44" s="15" t="s">
        <v>139</v>
      </c>
      <c r="H44" s="59">
        <f t="shared" si="3"/>
        <v>0.6558024</v>
      </c>
      <c r="I44" s="11">
        <v>50</v>
      </c>
      <c r="J44" s="55">
        <f t="shared" si="9"/>
        <v>32.79012</v>
      </c>
      <c r="K44" s="59">
        <f t="shared" si="4"/>
        <v>0.6558024</v>
      </c>
      <c r="L44" s="11">
        <v>50</v>
      </c>
      <c r="M44" s="16">
        <f t="shared" si="7"/>
        <v>32.79012</v>
      </c>
      <c r="N44" s="16">
        <v>32790.12</v>
      </c>
      <c r="O44" s="23" t="str">
        <f t="shared" si="10"/>
        <v>https://prozorro.gov.ua/tender/UA-2023-04-12-002126-a</v>
      </c>
      <c r="P44" s="18">
        <v>45028</v>
      </c>
      <c r="Q44" s="72" t="s">
        <v>186</v>
      </c>
      <c r="R44" s="59">
        <f t="shared" si="5"/>
        <v>0.6558024</v>
      </c>
      <c r="S44" s="11">
        <v>50</v>
      </c>
      <c r="T44" s="60">
        <f t="shared" si="6"/>
        <v>32.79012</v>
      </c>
      <c r="U44" s="16">
        <v>32790.12</v>
      </c>
      <c r="V44" s="18">
        <v>45027</v>
      </c>
      <c r="W44" s="11"/>
      <c r="X44" s="12"/>
    </row>
    <row r="45" spans="1:24" s="2" customFormat="1" ht="30" customHeight="1">
      <c r="A45" s="26">
        <v>37</v>
      </c>
      <c r="B45" s="11" t="s">
        <v>283</v>
      </c>
      <c r="C45" s="79" t="s">
        <v>59</v>
      </c>
      <c r="D45" s="11" t="str">
        <f t="shared" si="8"/>
        <v>https://prozorro.gov.ua/tender/UA-2023-04-24-000825-a</v>
      </c>
      <c r="E45" s="11" t="s">
        <v>294</v>
      </c>
      <c r="F45" s="11" t="s">
        <v>295</v>
      </c>
      <c r="G45" s="15" t="s">
        <v>139</v>
      </c>
      <c r="H45" s="59">
        <f t="shared" si="3"/>
        <v>0.7927316666666667</v>
      </c>
      <c r="I45" s="11">
        <v>12</v>
      </c>
      <c r="J45" s="55">
        <f t="shared" si="9"/>
        <v>9.512780000000001</v>
      </c>
      <c r="K45" s="59">
        <f t="shared" si="4"/>
        <v>0.7927316666666667</v>
      </c>
      <c r="L45" s="11">
        <v>12</v>
      </c>
      <c r="M45" s="16">
        <f t="shared" si="7"/>
        <v>9.512780000000001</v>
      </c>
      <c r="N45" s="16">
        <v>9512.78</v>
      </c>
      <c r="O45" s="23" t="str">
        <f t="shared" si="10"/>
        <v>https://prozorro.gov.ua/tender/UA-2023-04-24-000825-a</v>
      </c>
      <c r="P45" s="18">
        <v>45040</v>
      </c>
      <c r="Q45" s="72" t="s">
        <v>187</v>
      </c>
      <c r="R45" s="59">
        <f t="shared" si="5"/>
        <v>0.7927316666666667</v>
      </c>
      <c r="S45" s="11">
        <v>12</v>
      </c>
      <c r="T45" s="60">
        <f t="shared" si="6"/>
        <v>9.512780000000001</v>
      </c>
      <c r="U45" s="16">
        <v>9512.78</v>
      </c>
      <c r="V45" s="18">
        <v>45037</v>
      </c>
      <c r="W45" s="11"/>
      <c r="X45" s="12"/>
    </row>
    <row r="46" spans="1:24" s="2" customFormat="1" ht="30" customHeight="1" thickBot="1">
      <c r="A46" s="34">
        <v>38</v>
      </c>
      <c r="B46" s="11" t="s">
        <v>283</v>
      </c>
      <c r="C46" s="79" t="s">
        <v>60</v>
      </c>
      <c r="D46" s="11" t="str">
        <f t="shared" si="8"/>
        <v>https://prozorro.gov.ua/tender/UA-2023-04-25-006870-a</v>
      </c>
      <c r="E46" s="11" t="s">
        <v>294</v>
      </c>
      <c r="F46" s="11" t="s">
        <v>295</v>
      </c>
      <c r="G46" s="15" t="s">
        <v>139</v>
      </c>
      <c r="H46" s="59">
        <f t="shared" si="3"/>
        <v>0.91</v>
      </c>
      <c r="I46" s="11">
        <v>1</v>
      </c>
      <c r="J46" s="55">
        <f t="shared" si="9"/>
        <v>0.91</v>
      </c>
      <c r="K46" s="59">
        <f t="shared" si="4"/>
        <v>0.91</v>
      </c>
      <c r="L46" s="11">
        <v>1</v>
      </c>
      <c r="M46" s="16">
        <f t="shared" si="7"/>
        <v>0.91</v>
      </c>
      <c r="N46" s="16">
        <v>910</v>
      </c>
      <c r="O46" s="23" t="str">
        <f t="shared" si="10"/>
        <v>https://prozorro.gov.ua/tender/UA-2023-04-25-006870-a</v>
      </c>
      <c r="P46" s="18">
        <v>45041</v>
      </c>
      <c r="Q46" s="72" t="s">
        <v>188</v>
      </c>
      <c r="R46" s="59">
        <f t="shared" si="5"/>
        <v>0.91</v>
      </c>
      <c r="S46" s="11">
        <v>1</v>
      </c>
      <c r="T46" s="60">
        <f t="shared" si="6"/>
        <v>0.91</v>
      </c>
      <c r="U46" s="16">
        <v>910</v>
      </c>
      <c r="V46" s="18">
        <v>45041</v>
      </c>
      <c r="W46" s="11"/>
      <c r="X46" s="12"/>
    </row>
    <row r="47" spans="1:24" s="2" customFormat="1" ht="30" customHeight="1">
      <c r="A47" s="26">
        <v>39</v>
      </c>
      <c r="B47" s="11" t="s">
        <v>283</v>
      </c>
      <c r="C47" s="79" t="s">
        <v>61</v>
      </c>
      <c r="D47" s="11" t="str">
        <f t="shared" si="8"/>
        <v>https://prozorro.gov.ua/tender/UA-2023-04-26-001166-a</v>
      </c>
      <c r="E47" s="48" t="s">
        <v>293</v>
      </c>
      <c r="F47" s="11" t="s">
        <v>303</v>
      </c>
      <c r="G47" s="15" t="s">
        <v>139</v>
      </c>
      <c r="H47" s="59">
        <f t="shared" si="3"/>
        <v>2.27</v>
      </c>
      <c r="I47" s="11">
        <v>3</v>
      </c>
      <c r="J47" s="55">
        <f t="shared" si="9"/>
        <v>6.81</v>
      </c>
      <c r="K47" s="59">
        <f t="shared" si="4"/>
        <v>2.27</v>
      </c>
      <c r="L47" s="11">
        <v>3</v>
      </c>
      <c r="M47" s="16">
        <f t="shared" si="7"/>
        <v>6.81</v>
      </c>
      <c r="N47" s="16">
        <v>6810</v>
      </c>
      <c r="O47" s="23" t="str">
        <f t="shared" si="10"/>
        <v>https://prozorro.gov.ua/tender/UA-2023-04-26-001166-a</v>
      </c>
      <c r="P47" s="18">
        <v>45041</v>
      </c>
      <c r="Q47" s="72" t="s">
        <v>189</v>
      </c>
      <c r="R47" s="59">
        <f t="shared" si="5"/>
        <v>2.27</v>
      </c>
      <c r="S47" s="11">
        <v>3</v>
      </c>
      <c r="T47" s="60">
        <f t="shared" si="6"/>
        <v>6.81</v>
      </c>
      <c r="U47" s="16">
        <v>6810</v>
      </c>
      <c r="V47" s="18">
        <v>45041</v>
      </c>
      <c r="W47" s="11"/>
      <c r="X47" s="12"/>
    </row>
    <row r="48" spans="1:24" s="2" customFormat="1" ht="30" customHeight="1" thickBot="1">
      <c r="A48" s="34">
        <v>40</v>
      </c>
      <c r="B48" s="11" t="s">
        <v>283</v>
      </c>
      <c r="C48" s="79" t="s">
        <v>62</v>
      </c>
      <c r="D48" s="11" t="str">
        <f t="shared" si="8"/>
        <v>https://prozorro.gov.ua/tender/UA-2023-05-03-009168-a</v>
      </c>
      <c r="E48" s="11" t="s">
        <v>294</v>
      </c>
      <c r="F48" s="11" t="s">
        <v>295</v>
      </c>
      <c r="G48" s="15" t="s">
        <v>139</v>
      </c>
      <c r="H48" s="59">
        <f t="shared" si="3"/>
        <v>0.6509042857142858</v>
      </c>
      <c r="I48" s="11">
        <v>35</v>
      </c>
      <c r="J48" s="55">
        <f t="shared" si="9"/>
        <v>22.781650000000003</v>
      </c>
      <c r="K48" s="59">
        <f t="shared" si="4"/>
        <v>0.6509042857142858</v>
      </c>
      <c r="L48" s="11">
        <v>35</v>
      </c>
      <c r="M48" s="16">
        <f t="shared" si="7"/>
        <v>22.781650000000003</v>
      </c>
      <c r="N48" s="16">
        <v>22781.65</v>
      </c>
      <c r="O48" s="23" t="str">
        <f>HYPERLINK(("https://prozorro.gov.ua/tender/"&amp;Q48))</f>
        <v>https://prozorro.gov.ua/tender/UA-2023-05-03-009168-a</v>
      </c>
      <c r="P48" s="18">
        <v>45049</v>
      </c>
      <c r="Q48" s="72" t="s">
        <v>190</v>
      </c>
      <c r="R48" s="59">
        <f t="shared" si="5"/>
        <v>0.6509042857142858</v>
      </c>
      <c r="S48" s="11">
        <v>35</v>
      </c>
      <c r="T48" s="60">
        <f t="shared" si="6"/>
        <v>22.781650000000003</v>
      </c>
      <c r="U48" s="16">
        <v>22781.65</v>
      </c>
      <c r="V48" s="18">
        <v>45049</v>
      </c>
      <c r="W48" s="11"/>
      <c r="X48" s="12"/>
    </row>
    <row r="49" spans="1:24" s="2" customFormat="1" ht="30" customHeight="1">
      <c r="A49" s="26">
        <v>41</v>
      </c>
      <c r="B49" s="11" t="s">
        <v>283</v>
      </c>
      <c r="C49" s="79" t="s">
        <v>63</v>
      </c>
      <c r="D49" s="11" t="str">
        <f t="shared" si="8"/>
        <v>https://prozorro.gov.ua/tender/UA-2023-05-04-005336-a</v>
      </c>
      <c r="E49" s="11" t="s">
        <v>294</v>
      </c>
      <c r="F49" s="11" t="s">
        <v>295</v>
      </c>
      <c r="G49" s="15" t="s">
        <v>139</v>
      </c>
      <c r="H49" s="59">
        <f t="shared" si="3"/>
        <v>87.5221875</v>
      </c>
      <c r="I49" s="11">
        <v>16</v>
      </c>
      <c r="J49" s="55">
        <f t="shared" si="9"/>
        <v>1400.355</v>
      </c>
      <c r="K49" s="59">
        <f t="shared" si="4"/>
        <v>87.5221875</v>
      </c>
      <c r="L49" s="11">
        <v>16</v>
      </c>
      <c r="M49" s="16">
        <f t="shared" si="7"/>
        <v>1400.355</v>
      </c>
      <c r="N49" s="16">
        <v>1400355</v>
      </c>
      <c r="O49" s="23" t="str">
        <f t="shared" si="10"/>
        <v>https://prozorro.gov.ua/tender/UA-2023-05-04-005336-a</v>
      </c>
      <c r="P49" s="18">
        <v>45050</v>
      </c>
      <c r="Q49" s="72" t="s">
        <v>191</v>
      </c>
      <c r="R49" s="59">
        <f t="shared" si="5"/>
        <v>86.3830625</v>
      </c>
      <c r="S49" s="11">
        <v>16</v>
      </c>
      <c r="T49" s="60">
        <f t="shared" si="6"/>
        <v>1382.129</v>
      </c>
      <c r="U49" s="17">
        <v>1382129</v>
      </c>
      <c r="V49" s="20" t="s">
        <v>279</v>
      </c>
      <c r="W49" s="11"/>
      <c r="X49" s="12"/>
    </row>
    <row r="50" spans="1:24" s="2" customFormat="1" ht="30" customHeight="1" thickBot="1">
      <c r="A50" s="34">
        <v>42</v>
      </c>
      <c r="B50" s="11" t="s">
        <v>283</v>
      </c>
      <c r="C50" s="79" t="s">
        <v>64</v>
      </c>
      <c r="D50" s="11" t="str">
        <f t="shared" si="8"/>
        <v>https://prozorro.gov.ua/tender/UA-2023-05-05-003168-a</v>
      </c>
      <c r="E50" s="11" t="s">
        <v>294</v>
      </c>
      <c r="F50" s="11" t="s">
        <v>295</v>
      </c>
      <c r="G50" s="15" t="s">
        <v>139</v>
      </c>
      <c r="H50" s="59">
        <f t="shared" si="3"/>
        <v>0.0025800000000000003</v>
      </c>
      <c r="I50" s="11">
        <v>5000</v>
      </c>
      <c r="J50" s="55">
        <f t="shared" si="9"/>
        <v>12.9</v>
      </c>
      <c r="K50" s="59">
        <f t="shared" si="4"/>
        <v>0.0025800000000000003</v>
      </c>
      <c r="L50" s="11">
        <v>5000</v>
      </c>
      <c r="M50" s="16">
        <f t="shared" si="7"/>
        <v>12.9</v>
      </c>
      <c r="N50" s="16">
        <v>12900</v>
      </c>
      <c r="O50" s="23" t="str">
        <f t="shared" si="10"/>
        <v>https://prozorro.gov.ua/tender/UA-2023-05-05-003168-a</v>
      </c>
      <c r="P50" s="18">
        <v>45051</v>
      </c>
      <c r="Q50" s="72" t="s">
        <v>192</v>
      </c>
      <c r="R50" s="59">
        <f t="shared" si="5"/>
        <v>0.0025800000000000003</v>
      </c>
      <c r="S50" s="11">
        <v>5000</v>
      </c>
      <c r="T50" s="60">
        <f t="shared" si="6"/>
        <v>12.9</v>
      </c>
      <c r="U50" s="16">
        <v>12900</v>
      </c>
      <c r="V50" s="18">
        <v>45050</v>
      </c>
      <c r="W50" s="11"/>
      <c r="X50" s="12"/>
    </row>
    <row r="51" spans="1:24" s="2" customFormat="1" ht="30" customHeight="1">
      <c r="A51" s="26">
        <v>43</v>
      </c>
      <c r="B51" s="11" t="s">
        <v>283</v>
      </c>
      <c r="C51" s="80" t="s">
        <v>65</v>
      </c>
      <c r="D51" s="11" t="str">
        <f t="shared" si="8"/>
        <v>https://prozorro.gov.ua/tender/UA-2023-05-08-009637-a</v>
      </c>
      <c r="E51" s="11" t="s">
        <v>292</v>
      </c>
      <c r="F51" s="69" t="s">
        <v>300</v>
      </c>
      <c r="G51" s="52" t="s">
        <v>139</v>
      </c>
      <c r="H51" s="59">
        <f t="shared" si="3"/>
        <v>2.526404641044235</v>
      </c>
      <c r="I51" s="11">
        <v>1379</v>
      </c>
      <c r="J51" s="55">
        <f t="shared" si="9"/>
        <v>3483.912</v>
      </c>
      <c r="K51" s="59">
        <f t="shared" si="4"/>
        <v>2.526404641044235</v>
      </c>
      <c r="L51" s="11">
        <v>1379</v>
      </c>
      <c r="M51" s="22">
        <f t="shared" si="7"/>
        <v>3483.912</v>
      </c>
      <c r="N51" s="22">
        <v>3483912</v>
      </c>
      <c r="O51" s="23" t="str">
        <f t="shared" si="10"/>
        <v>https://prozorro.gov.ua/tender/UA-2023-05-08-009637-a</v>
      </c>
      <c r="P51" s="51">
        <v>45054</v>
      </c>
      <c r="Q51" s="73" t="s">
        <v>193</v>
      </c>
      <c r="R51" s="59">
        <f t="shared" si="5"/>
        <v>2.4618709209572156</v>
      </c>
      <c r="S51" s="11">
        <v>1379</v>
      </c>
      <c r="T51" s="60">
        <f t="shared" si="6"/>
        <v>3394.92</v>
      </c>
      <c r="U51" s="16">
        <v>3394920</v>
      </c>
      <c r="V51" s="18">
        <v>45083</v>
      </c>
      <c r="W51" s="11"/>
      <c r="X51" s="12"/>
    </row>
    <row r="52" spans="1:24" s="2" customFormat="1" ht="30" customHeight="1" thickBot="1">
      <c r="A52" s="34">
        <v>44</v>
      </c>
      <c r="B52" s="11" t="s">
        <v>283</v>
      </c>
      <c r="C52" s="79" t="s">
        <v>62</v>
      </c>
      <c r="D52" s="11" t="str">
        <f t="shared" si="8"/>
        <v>https://prozorro.gov.ua/tender/UA-2023-05-08-010355-a</v>
      </c>
      <c r="E52" s="11" t="s">
        <v>294</v>
      </c>
      <c r="F52" s="11" t="s">
        <v>295</v>
      </c>
      <c r="G52" s="15" t="s">
        <v>139</v>
      </c>
      <c r="H52" s="59">
        <f t="shared" si="3"/>
        <v>0.756</v>
      </c>
      <c r="I52" s="62">
        <v>5</v>
      </c>
      <c r="J52" s="55">
        <f t="shared" si="9"/>
        <v>3.78</v>
      </c>
      <c r="K52" s="59">
        <f t="shared" si="4"/>
        <v>0.756</v>
      </c>
      <c r="L52" s="62">
        <v>5</v>
      </c>
      <c r="M52" s="16">
        <f t="shared" si="7"/>
        <v>3.78</v>
      </c>
      <c r="N52" s="16">
        <v>3780</v>
      </c>
      <c r="O52" s="23" t="str">
        <f t="shared" si="10"/>
        <v>https://prozorro.gov.ua/tender/UA-2023-05-08-010355-a</v>
      </c>
      <c r="P52" s="18">
        <v>45054</v>
      </c>
      <c r="Q52" s="72" t="s">
        <v>194</v>
      </c>
      <c r="R52" s="59">
        <f t="shared" si="5"/>
        <v>0.756</v>
      </c>
      <c r="S52" s="62">
        <v>5</v>
      </c>
      <c r="T52" s="60">
        <f t="shared" si="6"/>
        <v>3.78</v>
      </c>
      <c r="U52" s="16">
        <v>3780</v>
      </c>
      <c r="V52" s="18">
        <v>45050</v>
      </c>
      <c r="W52" s="11"/>
      <c r="X52" s="12"/>
    </row>
    <row r="53" spans="1:24" s="2" customFormat="1" ht="30" customHeight="1">
      <c r="A53" s="26">
        <v>45</v>
      </c>
      <c r="B53" s="11" t="s">
        <v>283</v>
      </c>
      <c r="C53" s="79" t="s">
        <v>66</v>
      </c>
      <c r="D53" s="11" t="str">
        <f t="shared" si="8"/>
        <v>https://prozorro.gov.ua/tender/UA-2023-05-11-002114-a</v>
      </c>
      <c r="E53" s="11" t="s">
        <v>294</v>
      </c>
      <c r="F53" s="11" t="s">
        <v>295</v>
      </c>
      <c r="G53" s="15" t="s">
        <v>139</v>
      </c>
      <c r="H53" s="59">
        <f t="shared" si="3"/>
        <v>7.36725</v>
      </c>
      <c r="I53" s="11">
        <v>2</v>
      </c>
      <c r="J53" s="55">
        <f t="shared" si="9"/>
        <v>14.7345</v>
      </c>
      <c r="K53" s="59">
        <f t="shared" si="4"/>
        <v>7.36725</v>
      </c>
      <c r="L53" s="11">
        <v>2</v>
      </c>
      <c r="M53" s="16">
        <f t="shared" si="7"/>
        <v>14.7345</v>
      </c>
      <c r="N53" s="16">
        <v>14734.5</v>
      </c>
      <c r="O53" s="23" t="str">
        <f t="shared" si="10"/>
        <v>https://prozorro.gov.ua/tender/UA-2023-05-11-002114-a</v>
      </c>
      <c r="P53" s="18">
        <v>45057</v>
      </c>
      <c r="Q53" s="72" t="s">
        <v>195</v>
      </c>
      <c r="R53" s="59">
        <f t="shared" si="5"/>
        <v>7.36725</v>
      </c>
      <c r="S53" s="11">
        <v>2</v>
      </c>
      <c r="T53" s="60">
        <f t="shared" si="6"/>
        <v>14.7345</v>
      </c>
      <c r="U53" s="16">
        <v>14734.5</v>
      </c>
      <c r="V53" s="18">
        <v>45056</v>
      </c>
      <c r="W53" s="11"/>
      <c r="X53" s="12"/>
    </row>
    <row r="54" spans="1:24" s="2" customFormat="1" ht="30" customHeight="1" thickBot="1">
      <c r="A54" s="34">
        <v>46</v>
      </c>
      <c r="B54" s="11" t="s">
        <v>283</v>
      </c>
      <c r="C54" s="79" t="s">
        <v>67</v>
      </c>
      <c r="D54" s="11" t="str">
        <f t="shared" si="8"/>
        <v>https://prozorro.gov.ua/tender/UA-2023-05-15-000824-a</v>
      </c>
      <c r="E54" s="11" t="s">
        <v>294</v>
      </c>
      <c r="F54" s="11" t="s">
        <v>295</v>
      </c>
      <c r="G54" s="15" t="s">
        <v>139</v>
      </c>
      <c r="H54" s="59">
        <v>8.04</v>
      </c>
      <c r="I54" s="11" t="s">
        <v>285</v>
      </c>
      <c r="J54" s="55">
        <f t="shared" si="9"/>
        <v>8.04346</v>
      </c>
      <c r="K54" s="59">
        <v>8.04</v>
      </c>
      <c r="L54" s="11" t="s">
        <v>285</v>
      </c>
      <c r="M54" s="16">
        <f t="shared" si="7"/>
        <v>8.04346</v>
      </c>
      <c r="N54" s="16">
        <v>8043.46</v>
      </c>
      <c r="O54" s="23" t="str">
        <f t="shared" si="10"/>
        <v>https://prozorro.gov.ua/tender/UA-2023-05-15-000824-a</v>
      </c>
      <c r="P54" s="18">
        <v>45061</v>
      </c>
      <c r="Q54" s="72" t="s">
        <v>196</v>
      </c>
      <c r="R54" s="59">
        <v>8.04</v>
      </c>
      <c r="S54" s="11" t="s">
        <v>285</v>
      </c>
      <c r="T54" s="60">
        <f t="shared" si="6"/>
        <v>8.04346</v>
      </c>
      <c r="U54" s="16">
        <v>8043.46</v>
      </c>
      <c r="V54" s="18">
        <v>45058</v>
      </c>
      <c r="W54" s="11"/>
      <c r="X54" s="12"/>
    </row>
    <row r="55" spans="1:24" s="2" customFormat="1" ht="30" customHeight="1">
      <c r="A55" s="26">
        <v>47</v>
      </c>
      <c r="B55" s="11" t="s">
        <v>283</v>
      </c>
      <c r="C55" s="79" t="s">
        <v>68</v>
      </c>
      <c r="D55" s="11" t="str">
        <f t="shared" si="8"/>
        <v>https://prozorro.gov.ua/tender/UA-2023-05-17-013722-a</v>
      </c>
      <c r="E55" s="11" t="s">
        <v>294</v>
      </c>
      <c r="F55" s="11" t="s">
        <v>295</v>
      </c>
      <c r="G55" s="15" t="s">
        <v>139</v>
      </c>
      <c r="H55" s="59">
        <f t="shared" si="3"/>
        <v>4.776470588235294</v>
      </c>
      <c r="I55" s="11">
        <v>17</v>
      </c>
      <c r="J55" s="55">
        <f t="shared" si="9"/>
        <v>81.2</v>
      </c>
      <c r="K55" s="59">
        <f t="shared" si="4"/>
        <v>4.776470588235294</v>
      </c>
      <c r="L55" s="11">
        <v>17</v>
      </c>
      <c r="M55" s="16">
        <f t="shared" si="7"/>
        <v>81.2</v>
      </c>
      <c r="N55" s="16">
        <v>81200</v>
      </c>
      <c r="O55" s="23" t="str">
        <f t="shared" si="10"/>
        <v>https://prozorro.gov.ua/tender/UA-2023-05-17-013722-a</v>
      </c>
      <c r="P55" s="18">
        <v>45063</v>
      </c>
      <c r="Q55" s="72" t="s">
        <v>197</v>
      </c>
      <c r="R55" s="59">
        <f t="shared" si="5"/>
        <v>4.776470588235294</v>
      </c>
      <c r="S55" s="11">
        <v>17</v>
      </c>
      <c r="T55" s="60">
        <f t="shared" si="6"/>
        <v>81.2</v>
      </c>
      <c r="U55" s="16">
        <v>81200</v>
      </c>
      <c r="V55" s="18">
        <v>45063</v>
      </c>
      <c r="W55" s="11"/>
      <c r="X55" s="12"/>
    </row>
    <row r="56" spans="1:24" s="2" customFormat="1" ht="30" customHeight="1" thickBot="1">
      <c r="A56" s="34">
        <v>48</v>
      </c>
      <c r="B56" s="11" t="s">
        <v>283</v>
      </c>
      <c r="C56" s="79" t="s">
        <v>69</v>
      </c>
      <c r="D56" s="11" t="str">
        <f t="shared" si="8"/>
        <v>https://prozorro.gov.ua/tender/UA-2023-05-19-010956-a</v>
      </c>
      <c r="E56" s="11" t="s">
        <v>294</v>
      </c>
      <c r="F56" s="11" t="s">
        <v>295</v>
      </c>
      <c r="G56" s="15" t="s">
        <v>139</v>
      </c>
      <c r="H56" s="59">
        <f t="shared" si="3"/>
        <v>5.4</v>
      </c>
      <c r="I56" s="11">
        <v>1</v>
      </c>
      <c r="J56" s="55">
        <f t="shared" si="9"/>
        <v>5.4</v>
      </c>
      <c r="K56" s="59">
        <f t="shared" si="4"/>
        <v>5.4</v>
      </c>
      <c r="L56" s="11">
        <v>1</v>
      </c>
      <c r="M56" s="16">
        <f t="shared" si="7"/>
        <v>5.4</v>
      </c>
      <c r="N56" s="16">
        <v>5400</v>
      </c>
      <c r="O56" s="23" t="str">
        <f>HYPERLINK(("https://prozorro.gov.ua/tender/"&amp;Q56))</f>
        <v>https://prozorro.gov.ua/tender/UA-2023-05-19-010956-a</v>
      </c>
      <c r="P56" s="18">
        <v>45065</v>
      </c>
      <c r="Q56" s="72" t="s">
        <v>198</v>
      </c>
      <c r="R56" s="59">
        <f t="shared" si="5"/>
        <v>5.4</v>
      </c>
      <c r="S56" s="11">
        <v>1</v>
      </c>
      <c r="T56" s="60">
        <f t="shared" si="6"/>
        <v>5.4</v>
      </c>
      <c r="U56" s="16">
        <v>5400</v>
      </c>
      <c r="V56" s="18">
        <v>45065</v>
      </c>
      <c r="W56" s="11"/>
      <c r="X56" s="12"/>
    </row>
    <row r="57" spans="1:24" s="2" customFormat="1" ht="30" customHeight="1">
      <c r="A57" s="26">
        <v>49</v>
      </c>
      <c r="B57" s="11" t="s">
        <v>284</v>
      </c>
      <c r="C57" s="79" t="s">
        <v>70</v>
      </c>
      <c r="D57" s="11" t="str">
        <f t="shared" si="8"/>
        <v>https://prozorro.gov.ua/tender/UA-2023-05-22-002151-a</v>
      </c>
      <c r="E57" s="11" t="s">
        <v>294</v>
      </c>
      <c r="F57" s="11" t="s">
        <v>297</v>
      </c>
      <c r="G57" s="15" t="s">
        <v>140</v>
      </c>
      <c r="H57" s="59">
        <f t="shared" si="3"/>
        <v>0.5</v>
      </c>
      <c r="I57" s="11">
        <v>1</v>
      </c>
      <c r="J57" s="55">
        <f t="shared" si="9"/>
        <v>0.5</v>
      </c>
      <c r="K57" s="59">
        <f t="shared" si="4"/>
        <v>0.5</v>
      </c>
      <c r="L57" s="11">
        <v>1</v>
      </c>
      <c r="M57" s="16">
        <f t="shared" si="7"/>
        <v>0.5</v>
      </c>
      <c r="N57" s="16">
        <v>500</v>
      </c>
      <c r="O57" s="23" t="str">
        <f t="shared" si="10"/>
        <v>https://prozorro.gov.ua/tender/UA-2023-05-22-002151-a</v>
      </c>
      <c r="P57" s="18">
        <v>45068</v>
      </c>
      <c r="Q57" s="72" t="s">
        <v>199</v>
      </c>
      <c r="R57" s="59">
        <f t="shared" si="5"/>
        <v>0.5</v>
      </c>
      <c r="S57" s="11">
        <v>1</v>
      </c>
      <c r="T57" s="60">
        <f t="shared" si="6"/>
        <v>0.5</v>
      </c>
      <c r="U57" s="16">
        <v>500</v>
      </c>
      <c r="V57" s="18">
        <v>45068</v>
      </c>
      <c r="W57" s="11"/>
      <c r="X57" s="12"/>
    </row>
    <row r="58" spans="1:24" s="2" customFormat="1" ht="30" customHeight="1" thickBot="1">
      <c r="A58" s="34">
        <v>50</v>
      </c>
      <c r="B58" s="11" t="s">
        <v>283</v>
      </c>
      <c r="C58" s="79" t="s">
        <v>71</v>
      </c>
      <c r="D58" s="11" t="str">
        <f t="shared" si="8"/>
        <v>https://prozorro.gov.ua/tender/UA-2023-05-25-011115-a</v>
      </c>
      <c r="E58" s="11" t="s">
        <v>294</v>
      </c>
      <c r="F58" s="11" t="s">
        <v>295</v>
      </c>
      <c r="G58" s="15" t="s">
        <v>147</v>
      </c>
      <c r="H58" s="59">
        <f t="shared" si="3"/>
        <v>0.168</v>
      </c>
      <c r="I58" s="11">
        <v>200</v>
      </c>
      <c r="J58" s="55">
        <f t="shared" si="9"/>
        <v>33.6</v>
      </c>
      <c r="K58" s="59">
        <f t="shared" si="4"/>
        <v>0.168</v>
      </c>
      <c r="L58" s="11">
        <v>200</v>
      </c>
      <c r="M58" s="16">
        <f t="shared" si="7"/>
        <v>33.6</v>
      </c>
      <c r="N58" s="16">
        <v>33600</v>
      </c>
      <c r="O58" s="23" t="str">
        <f>HYPERLINK(("https://prozorro.gov.ua/tender/"&amp;Q58))</f>
        <v>https://prozorro.gov.ua/tender/UA-2023-05-25-011115-a</v>
      </c>
      <c r="P58" s="18">
        <v>45071</v>
      </c>
      <c r="Q58" s="72" t="s">
        <v>200</v>
      </c>
      <c r="R58" s="59">
        <f t="shared" si="5"/>
        <v>0.168</v>
      </c>
      <c r="S58" s="11">
        <v>200</v>
      </c>
      <c r="T58" s="60">
        <f t="shared" si="6"/>
        <v>33.6</v>
      </c>
      <c r="U58" s="16">
        <v>33600</v>
      </c>
      <c r="V58" s="18">
        <v>45070</v>
      </c>
      <c r="W58" s="11"/>
      <c r="X58" s="12"/>
    </row>
    <row r="59" spans="1:24" s="2" customFormat="1" ht="30" customHeight="1">
      <c r="A59" s="26">
        <v>51</v>
      </c>
      <c r="B59" s="11" t="s">
        <v>283</v>
      </c>
      <c r="C59" s="79" t="s">
        <v>72</v>
      </c>
      <c r="D59" s="11" t="str">
        <f t="shared" si="8"/>
        <v>https://prozorro.gov.ua/tender/UA-2023-05-29-000867-a</v>
      </c>
      <c r="E59" s="11" t="s">
        <v>294</v>
      </c>
      <c r="F59" s="11" t="s">
        <v>295</v>
      </c>
      <c r="G59" s="15" t="s">
        <v>139</v>
      </c>
      <c r="H59" s="59">
        <f t="shared" si="3"/>
        <v>4.999</v>
      </c>
      <c r="I59" s="11">
        <v>1</v>
      </c>
      <c r="J59" s="55">
        <f t="shared" si="9"/>
        <v>4.999</v>
      </c>
      <c r="K59" s="59">
        <f t="shared" si="4"/>
        <v>4.999</v>
      </c>
      <c r="L59" s="11">
        <v>1</v>
      </c>
      <c r="M59" s="16">
        <f t="shared" si="7"/>
        <v>4.999</v>
      </c>
      <c r="N59" s="16">
        <v>4999</v>
      </c>
      <c r="O59" s="23" t="str">
        <f t="shared" si="10"/>
        <v>https://prozorro.gov.ua/tender/UA-2023-05-29-000867-a</v>
      </c>
      <c r="P59" s="18">
        <v>45075</v>
      </c>
      <c r="Q59" s="72" t="s">
        <v>201</v>
      </c>
      <c r="R59" s="59">
        <f t="shared" si="5"/>
        <v>4.999</v>
      </c>
      <c r="S59" s="11">
        <v>1</v>
      </c>
      <c r="T59" s="60">
        <f t="shared" si="6"/>
        <v>4.999</v>
      </c>
      <c r="U59" s="16">
        <v>4999</v>
      </c>
      <c r="V59" s="18">
        <v>45072</v>
      </c>
      <c r="W59" s="11"/>
      <c r="X59" s="12"/>
    </row>
    <row r="60" spans="1:24" s="2" customFormat="1" ht="30" customHeight="1" thickBot="1">
      <c r="A60" s="34">
        <v>52</v>
      </c>
      <c r="B60" s="11" t="s">
        <v>283</v>
      </c>
      <c r="C60" s="79" t="s">
        <v>73</v>
      </c>
      <c r="D60" s="11" t="str">
        <f t="shared" si="8"/>
        <v>https://prozorro.gov.ua/tender/UA-2023-06-01-001382-a</v>
      </c>
      <c r="E60" s="11" t="s">
        <v>294</v>
      </c>
      <c r="F60" s="11" t="s">
        <v>295</v>
      </c>
      <c r="G60" s="15" t="s">
        <v>139</v>
      </c>
      <c r="H60" s="59">
        <f t="shared" si="3"/>
        <v>5.17002</v>
      </c>
      <c r="I60" s="11">
        <v>4</v>
      </c>
      <c r="J60" s="55">
        <f t="shared" si="9"/>
        <v>20.68008</v>
      </c>
      <c r="K60" s="59">
        <f t="shared" si="4"/>
        <v>5.17002</v>
      </c>
      <c r="L60" s="11">
        <v>4</v>
      </c>
      <c r="M60" s="16">
        <f t="shared" si="7"/>
        <v>20.68008</v>
      </c>
      <c r="N60" s="16">
        <v>20680.08</v>
      </c>
      <c r="O60" s="23" t="str">
        <f>HYPERLINK(("https://prozorro.gov.ua/tender/"&amp;Q60))</f>
        <v>https://prozorro.gov.ua/tender/UA-2023-06-01-001382-a</v>
      </c>
      <c r="P60" s="18">
        <v>45078</v>
      </c>
      <c r="Q60" s="72" t="s">
        <v>202</v>
      </c>
      <c r="R60" s="59">
        <f t="shared" si="5"/>
        <v>5.17002</v>
      </c>
      <c r="S60" s="11">
        <v>4</v>
      </c>
      <c r="T60" s="60">
        <f t="shared" si="6"/>
        <v>20.68008</v>
      </c>
      <c r="U60" s="16">
        <v>20680.08</v>
      </c>
      <c r="V60" s="18">
        <v>45077</v>
      </c>
      <c r="W60" s="11"/>
      <c r="X60" s="12"/>
    </row>
    <row r="61" spans="1:24" s="2" customFormat="1" ht="30" customHeight="1">
      <c r="A61" s="26">
        <v>53</v>
      </c>
      <c r="B61" s="11" t="s">
        <v>284</v>
      </c>
      <c r="C61" s="79" t="s">
        <v>74</v>
      </c>
      <c r="D61" s="11" t="str">
        <f t="shared" si="8"/>
        <v>https://prozorro.gov.ua/tender/UA-2023-06-01-001511-a</v>
      </c>
      <c r="E61" s="11" t="s">
        <v>294</v>
      </c>
      <c r="F61" s="11" t="s">
        <v>297</v>
      </c>
      <c r="G61" s="15" t="s">
        <v>140</v>
      </c>
      <c r="H61" s="59">
        <f t="shared" si="3"/>
        <v>17.7428</v>
      </c>
      <c r="I61" s="11">
        <v>1</v>
      </c>
      <c r="J61" s="55">
        <f t="shared" si="9"/>
        <v>17.7428</v>
      </c>
      <c r="K61" s="59">
        <f t="shared" si="4"/>
        <v>17.7428</v>
      </c>
      <c r="L61" s="11">
        <v>1</v>
      </c>
      <c r="M61" s="16">
        <f t="shared" si="7"/>
        <v>17.7428</v>
      </c>
      <c r="N61" s="16">
        <v>17742.8</v>
      </c>
      <c r="O61" s="23" t="str">
        <f t="shared" si="10"/>
        <v>https://prozorro.gov.ua/tender/UA-2023-06-01-001511-a</v>
      </c>
      <c r="P61" s="18">
        <v>45078</v>
      </c>
      <c r="Q61" s="72" t="s">
        <v>203</v>
      </c>
      <c r="R61" s="59">
        <f t="shared" si="5"/>
        <v>17.7428</v>
      </c>
      <c r="S61" s="11">
        <v>1</v>
      </c>
      <c r="T61" s="60">
        <f t="shared" si="6"/>
        <v>17.7428</v>
      </c>
      <c r="U61" s="16">
        <v>17742.8</v>
      </c>
      <c r="V61" s="18">
        <v>45077</v>
      </c>
      <c r="W61" s="11"/>
      <c r="X61" s="12"/>
    </row>
    <row r="62" spans="1:24" s="2" customFormat="1" ht="30" customHeight="1" thickBot="1">
      <c r="A62" s="34">
        <v>54</v>
      </c>
      <c r="B62" s="11" t="s">
        <v>283</v>
      </c>
      <c r="C62" s="79" t="s">
        <v>75</v>
      </c>
      <c r="D62" s="11" t="str">
        <f t="shared" si="8"/>
        <v>https://prozorro.gov.ua/tender/UA-2023-06-08-001907-a</v>
      </c>
      <c r="E62" s="11" t="s">
        <v>294</v>
      </c>
      <c r="F62" s="11" t="s">
        <v>295</v>
      </c>
      <c r="G62" s="14" t="s">
        <v>139</v>
      </c>
      <c r="H62" s="59">
        <f t="shared" si="3"/>
        <v>0.11903333333333334</v>
      </c>
      <c r="I62" s="11">
        <v>15</v>
      </c>
      <c r="J62" s="55">
        <f t="shared" si="9"/>
        <v>1.7855</v>
      </c>
      <c r="K62" s="59">
        <f t="shared" si="4"/>
        <v>0.11903333333333334</v>
      </c>
      <c r="L62" s="11">
        <v>15</v>
      </c>
      <c r="M62" s="16">
        <f t="shared" si="7"/>
        <v>1.7855</v>
      </c>
      <c r="N62" s="16">
        <v>1785.5</v>
      </c>
      <c r="O62" s="23" t="s">
        <v>286</v>
      </c>
      <c r="P62" s="18">
        <v>45085</v>
      </c>
      <c r="Q62" s="72" t="s">
        <v>204</v>
      </c>
      <c r="R62" s="59">
        <f t="shared" si="5"/>
        <v>0.11903333333333334</v>
      </c>
      <c r="S62" s="11">
        <v>15</v>
      </c>
      <c r="T62" s="60">
        <f t="shared" si="6"/>
        <v>1.7855</v>
      </c>
      <c r="U62" s="16">
        <v>1785.5</v>
      </c>
      <c r="V62" s="21">
        <v>45083</v>
      </c>
      <c r="W62" s="11"/>
      <c r="X62" s="12"/>
    </row>
    <row r="63" spans="1:24" s="2" customFormat="1" ht="30" customHeight="1">
      <c r="A63" s="26">
        <v>55</v>
      </c>
      <c r="B63" s="11" t="s">
        <v>283</v>
      </c>
      <c r="C63" s="79" t="s">
        <v>76</v>
      </c>
      <c r="D63" s="11" t="str">
        <f t="shared" si="8"/>
        <v>https://prozorro.gov.ua/tender/UA-2023-06-08-001907-a</v>
      </c>
      <c r="E63" s="11" t="s">
        <v>294</v>
      </c>
      <c r="F63" s="11" t="s">
        <v>295</v>
      </c>
      <c r="G63" s="14" t="s">
        <v>139</v>
      </c>
      <c r="H63" s="59">
        <f t="shared" si="3"/>
        <v>0.20225894736842104</v>
      </c>
      <c r="I63" s="11">
        <v>19</v>
      </c>
      <c r="J63" s="55">
        <f t="shared" si="9"/>
        <v>3.84292</v>
      </c>
      <c r="K63" s="59">
        <f t="shared" si="4"/>
        <v>0.20225894736842104</v>
      </c>
      <c r="L63" s="11">
        <v>19</v>
      </c>
      <c r="M63" s="16">
        <f t="shared" si="7"/>
        <v>3.84292</v>
      </c>
      <c r="N63" s="16">
        <v>3842.92</v>
      </c>
      <c r="O63" s="23" t="str">
        <f t="shared" si="10"/>
        <v>https://prozorro.gov.ua/tender/UA-2023-06-08-001907-a</v>
      </c>
      <c r="P63" s="18">
        <v>45085</v>
      </c>
      <c r="Q63" s="72" t="s">
        <v>205</v>
      </c>
      <c r="R63" s="59">
        <f t="shared" si="5"/>
        <v>0.20225894736842104</v>
      </c>
      <c r="S63" s="11">
        <v>19</v>
      </c>
      <c r="T63" s="60">
        <f t="shared" si="6"/>
        <v>3.84292</v>
      </c>
      <c r="U63" s="16">
        <v>3842.92</v>
      </c>
      <c r="V63" s="21">
        <v>45083</v>
      </c>
      <c r="W63" s="11"/>
      <c r="X63" s="12"/>
    </row>
    <row r="64" spans="1:24" s="2" customFormat="1" ht="71.25" customHeight="1" thickBot="1">
      <c r="A64" s="34">
        <v>56</v>
      </c>
      <c r="B64" s="11" t="s">
        <v>289</v>
      </c>
      <c r="C64" s="80" t="s">
        <v>77</v>
      </c>
      <c r="D64" s="11" t="str">
        <f t="shared" si="8"/>
        <v>https://prozorro.gov.ua/tender/UA-2023-06-09-009443-a</v>
      </c>
      <c r="E64" s="11" t="s">
        <v>291</v>
      </c>
      <c r="F64" s="11" t="s">
        <v>296</v>
      </c>
      <c r="G64" s="49" t="s">
        <v>146</v>
      </c>
      <c r="H64" s="59">
        <f t="shared" si="3"/>
        <v>500.2296</v>
      </c>
      <c r="I64" s="11">
        <v>1</v>
      </c>
      <c r="J64" s="55">
        <f t="shared" si="9"/>
        <v>500.2296</v>
      </c>
      <c r="K64" s="59">
        <f t="shared" si="4"/>
        <v>500.2296</v>
      </c>
      <c r="L64" s="11">
        <v>1</v>
      </c>
      <c r="M64" s="22">
        <f t="shared" si="7"/>
        <v>500.2296</v>
      </c>
      <c r="N64" s="22">
        <v>500229.6</v>
      </c>
      <c r="O64" s="23" t="str">
        <f t="shared" si="10"/>
        <v>https://prozorro.gov.ua/tender/UA-2023-06-09-009443-a</v>
      </c>
      <c r="P64" s="51">
        <v>45086</v>
      </c>
      <c r="Q64" s="73" t="s">
        <v>206</v>
      </c>
      <c r="R64" s="18" t="s">
        <v>304</v>
      </c>
      <c r="S64" s="11">
        <v>1</v>
      </c>
      <c r="T64" s="18" t="s">
        <v>304</v>
      </c>
      <c r="U64" s="16"/>
      <c r="V64" s="18" t="s">
        <v>304</v>
      </c>
      <c r="W64" s="69" t="s">
        <v>280</v>
      </c>
      <c r="X64" s="12"/>
    </row>
    <row r="65" spans="1:24" s="2" customFormat="1" ht="81" customHeight="1">
      <c r="A65" s="26">
        <v>57</v>
      </c>
      <c r="B65" s="11" t="s">
        <v>289</v>
      </c>
      <c r="C65" s="80" t="s">
        <v>78</v>
      </c>
      <c r="D65" s="11" t="str">
        <f t="shared" si="8"/>
        <v>https://prozorro.gov.ua/tender/UA-2023-06-09-011018-a</v>
      </c>
      <c r="E65" s="11" t="s">
        <v>291</v>
      </c>
      <c r="F65" s="11" t="s">
        <v>296</v>
      </c>
      <c r="G65" s="49" t="s">
        <v>146</v>
      </c>
      <c r="H65" s="59">
        <f t="shared" si="3"/>
        <v>1497.0888</v>
      </c>
      <c r="I65" s="11">
        <v>1</v>
      </c>
      <c r="J65" s="55">
        <f t="shared" si="9"/>
        <v>1497.0888</v>
      </c>
      <c r="K65" s="59">
        <f t="shared" si="4"/>
        <v>1497.0888</v>
      </c>
      <c r="L65" s="11">
        <v>1</v>
      </c>
      <c r="M65" s="22">
        <f t="shared" si="7"/>
        <v>1497.0888</v>
      </c>
      <c r="N65" s="22">
        <v>1497088.8</v>
      </c>
      <c r="O65" s="23" t="str">
        <f t="shared" si="10"/>
        <v>https://prozorro.gov.ua/tender/UA-2023-06-09-011018-a</v>
      </c>
      <c r="P65" s="51">
        <v>45086</v>
      </c>
      <c r="Q65" s="73" t="s">
        <v>207</v>
      </c>
      <c r="R65" s="18" t="s">
        <v>304</v>
      </c>
      <c r="S65" s="11">
        <v>1</v>
      </c>
      <c r="T65" s="18" t="s">
        <v>304</v>
      </c>
      <c r="U65" s="16"/>
      <c r="V65" s="18" t="s">
        <v>304</v>
      </c>
      <c r="W65" s="69" t="s">
        <v>280</v>
      </c>
      <c r="X65" s="12"/>
    </row>
    <row r="66" spans="1:24" s="2" customFormat="1" ht="30" customHeight="1" thickBot="1">
      <c r="A66" s="34">
        <v>58</v>
      </c>
      <c r="B66" s="11" t="s">
        <v>284</v>
      </c>
      <c r="C66" s="79" t="s">
        <v>79</v>
      </c>
      <c r="D66" s="11" t="str">
        <f t="shared" si="8"/>
        <v>https://prozorro.gov.ua/tender/UA-2023-06-21-007155-a</v>
      </c>
      <c r="E66" s="11" t="s">
        <v>294</v>
      </c>
      <c r="F66" s="11" t="s">
        <v>297</v>
      </c>
      <c r="G66" s="14" t="s">
        <v>140</v>
      </c>
      <c r="H66" s="59">
        <f t="shared" si="3"/>
        <v>23.99</v>
      </c>
      <c r="I66" s="11">
        <v>1</v>
      </c>
      <c r="J66" s="55">
        <f t="shared" si="9"/>
        <v>23.99</v>
      </c>
      <c r="K66" s="59">
        <f>M66/L66</f>
        <v>23.99</v>
      </c>
      <c r="L66" s="11">
        <v>1</v>
      </c>
      <c r="M66" s="16">
        <f t="shared" si="7"/>
        <v>23.99</v>
      </c>
      <c r="N66" s="16">
        <v>23990</v>
      </c>
      <c r="O66" s="23" t="str">
        <f t="shared" si="10"/>
        <v>https://prozorro.gov.ua/tender/UA-2023-06-21-007155-a</v>
      </c>
      <c r="P66" s="18">
        <v>45098</v>
      </c>
      <c r="Q66" s="72" t="s">
        <v>208</v>
      </c>
      <c r="R66" s="59">
        <f t="shared" si="5"/>
        <v>10.62</v>
      </c>
      <c r="S66" s="11">
        <v>1</v>
      </c>
      <c r="T66" s="60">
        <f t="shared" si="6"/>
        <v>10.62</v>
      </c>
      <c r="U66" s="16">
        <v>10620</v>
      </c>
      <c r="V66" s="21">
        <v>45118</v>
      </c>
      <c r="W66" s="11"/>
      <c r="X66" s="12"/>
    </row>
    <row r="67" spans="1:24" s="2" customFormat="1" ht="30" customHeight="1">
      <c r="A67" s="26">
        <v>59</v>
      </c>
      <c r="B67" s="11"/>
      <c r="C67" s="80" t="s">
        <v>80</v>
      </c>
      <c r="D67" s="11" t="str">
        <f t="shared" si="8"/>
        <v>https://prozorro.gov.ua/tender/UA-2023-06-22-015436-a</v>
      </c>
      <c r="E67" s="11" t="s">
        <v>294</v>
      </c>
      <c r="F67" s="11" t="s">
        <v>297</v>
      </c>
      <c r="G67" s="49" t="s">
        <v>299</v>
      </c>
      <c r="H67" s="59">
        <f t="shared" si="3"/>
        <v>0.198</v>
      </c>
      <c r="I67" s="11">
        <v>1</v>
      </c>
      <c r="J67" s="55">
        <f t="shared" si="9"/>
        <v>0.198</v>
      </c>
      <c r="K67" s="59">
        <f t="shared" si="4"/>
        <v>0.198</v>
      </c>
      <c r="L67" s="11">
        <v>1</v>
      </c>
      <c r="M67" s="22">
        <f t="shared" si="7"/>
        <v>0.198</v>
      </c>
      <c r="N67" s="22">
        <v>198</v>
      </c>
      <c r="O67" s="23" t="str">
        <f t="shared" si="10"/>
        <v>https://prozorro.gov.ua/tender/UA-2023-06-22-015436-a</v>
      </c>
      <c r="P67" s="51">
        <v>45099</v>
      </c>
      <c r="Q67" s="73" t="s">
        <v>209</v>
      </c>
      <c r="R67" s="59">
        <v>0.2</v>
      </c>
      <c r="S67" s="50" t="s">
        <v>290</v>
      </c>
      <c r="T67" s="61">
        <f t="shared" si="6"/>
        <v>0.198</v>
      </c>
      <c r="U67" s="22">
        <v>198</v>
      </c>
      <c r="V67" s="51">
        <v>45099</v>
      </c>
      <c r="W67" s="11"/>
      <c r="X67" s="12"/>
    </row>
    <row r="68" spans="1:24" s="2" customFormat="1" ht="30" customHeight="1" thickBot="1">
      <c r="A68" s="34">
        <v>60</v>
      </c>
      <c r="B68" s="11"/>
      <c r="C68" s="80" t="s">
        <v>80</v>
      </c>
      <c r="D68" s="11" t="str">
        <f t="shared" si="8"/>
        <v>https://prozorro.gov.ua/tender/UA-2023-06-23-007203-a</v>
      </c>
      <c r="E68" s="11" t="s">
        <v>294</v>
      </c>
      <c r="F68" s="11" t="s">
        <v>297</v>
      </c>
      <c r="G68" s="49" t="s">
        <v>299</v>
      </c>
      <c r="H68" s="59">
        <f t="shared" si="3"/>
        <v>0.198</v>
      </c>
      <c r="I68" s="11">
        <v>1</v>
      </c>
      <c r="J68" s="55">
        <f t="shared" si="9"/>
        <v>0.198</v>
      </c>
      <c r="K68" s="59">
        <f t="shared" si="4"/>
        <v>0.198</v>
      </c>
      <c r="L68" s="11">
        <v>1</v>
      </c>
      <c r="M68" s="22">
        <f t="shared" si="7"/>
        <v>0.198</v>
      </c>
      <c r="N68" s="22">
        <v>198</v>
      </c>
      <c r="O68" s="23" t="str">
        <f t="shared" si="10"/>
        <v>https://prozorro.gov.ua/tender/UA-2023-06-23-007203-a</v>
      </c>
      <c r="P68" s="51">
        <v>45100</v>
      </c>
      <c r="Q68" s="73" t="s">
        <v>210</v>
      </c>
      <c r="R68" s="59">
        <v>0.2</v>
      </c>
      <c r="S68" s="50" t="s">
        <v>290</v>
      </c>
      <c r="T68" s="61">
        <f t="shared" si="6"/>
        <v>0.198</v>
      </c>
      <c r="U68" s="22">
        <v>198</v>
      </c>
      <c r="V68" s="51">
        <v>45099</v>
      </c>
      <c r="W68" s="11"/>
      <c r="X68" s="12"/>
    </row>
    <row r="69" spans="1:24" s="2" customFormat="1" ht="53.25" customHeight="1">
      <c r="A69" s="26">
        <v>61</v>
      </c>
      <c r="B69" s="11" t="s">
        <v>289</v>
      </c>
      <c r="C69" s="80" t="s">
        <v>78</v>
      </c>
      <c r="D69" s="11" t="str">
        <f t="shared" si="8"/>
        <v>https://prozorro.gov.ua/tender/UA-2023-06-23-010514-a</v>
      </c>
      <c r="E69" s="11" t="s">
        <v>291</v>
      </c>
      <c r="F69" s="11" t="s">
        <v>296</v>
      </c>
      <c r="G69" s="49" t="s">
        <v>146</v>
      </c>
      <c r="H69" s="59">
        <f t="shared" si="3"/>
        <v>1497.0888</v>
      </c>
      <c r="I69" s="11">
        <v>1</v>
      </c>
      <c r="J69" s="55">
        <f t="shared" si="9"/>
        <v>1497.0888</v>
      </c>
      <c r="K69" s="59">
        <f t="shared" si="4"/>
        <v>1497.0888</v>
      </c>
      <c r="L69" s="11">
        <v>1</v>
      </c>
      <c r="M69" s="22">
        <f t="shared" si="7"/>
        <v>1497.0888</v>
      </c>
      <c r="N69" s="22">
        <v>1497088.8</v>
      </c>
      <c r="O69" s="23" t="str">
        <f t="shared" si="10"/>
        <v>https://prozorro.gov.ua/tender/UA-2023-06-23-010514-a</v>
      </c>
      <c r="P69" s="51">
        <v>45100</v>
      </c>
      <c r="Q69" s="73" t="s">
        <v>211</v>
      </c>
      <c r="R69" s="59">
        <f t="shared" si="5"/>
        <v>1495.2829</v>
      </c>
      <c r="S69" s="11">
        <v>1</v>
      </c>
      <c r="T69" s="60">
        <f t="shared" si="6"/>
        <v>1495.2829</v>
      </c>
      <c r="U69" s="16">
        <v>1495282.9</v>
      </c>
      <c r="V69" s="21">
        <v>45128</v>
      </c>
      <c r="W69" s="11"/>
      <c r="X69" s="12"/>
    </row>
    <row r="70" spans="1:24" s="2" customFormat="1" ht="49.5" customHeight="1" thickBot="1">
      <c r="A70" s="34">
        <v>62</v>
      </c>
      <c r="B70" s="11" t="s">
        <v>289</v>
      </c>
      <c r="C70" s="80" t="s">
        <v>77</v>
      </c>
      <c r="D70" s="11" t="str">
        <f aca="true" t="shared" si="11" ref="D70:D132">O70</f>
        <v>https://prozorro.gov.ua/tender/UA-2023-06-23-010981-a</v>
      </c>
      <c r="E70" s="11" t="s">
        <v>291</v>
      </c>
      <c r="F70" s="11" t="s">
        <v>296</v>
      </c>
      <c r="G70" s="49" t="s">
        <v>146</v>
      </c>
      <c r="H70" s="59">
        <f t="shared" si="3"/>
        <v>500.2296</v>
      </c>
      <c r="I70" s="11">
        <v>1</v>
      </c>
      <c r="J70" s="55">
        <f t="shared" si="9"/>
        <v>500.2296</v>
      </c>
      <c r="K70" s="59">
        <f t="shared" si="4"/>
        <v>500.2296</v>
      </c>
      <c r="L70" s="11">
        <v>1</v>
      </c>
      <c r="M70" s="22">
        <f t="shared" si="7"/>
        <v>500.2296</v>
      </c>
      <c r="N70" s="22">
        <v>500229.6</v>
      </c>
      <c r="O70" s="23" t="str">
        <f aca="true" t="shared" si="12" ref="O70:O132">HYPERLINK(("https://prozorro.gov.ua/tender/"&amp;Q70))</f>
        <v>https://prozorro.gov.ua/tender/UA-2023-06-23-010981-a</v>
      </c>
      <c r="P70" s="51">
        <v>45100</v>
      </c>
      <c r="Q70" s="73" t="s">
        <v>212</v>
      </c>
      <c r="R70" s="59">
        <f t="shared" si="5"/>
        <v>498.35675</v>
      </c>
      <c r="S70" s="11">
        <v>1</v>
      </c>
      <c r="T70" s="60">
        <f t="shared" si="6"/>
        <v>498.35675</v>
      </c>
      <c r="U70" s="16">
        <v>498356.75</v>
      </c>
      <c r="V70" s="21">
        <v>45128</v>
      </c>
      <c r="W70" s="11"/>
      <c r="X70" s="12"/>
    </row>
    <row r="71" spans="1:24" s="2" customFormat="1" ht="30" customHeight="1">
      <c r="A71" s="26">
        <v>63</v>
      </c>
      <c r="B71" s="11" t="s">
        <v>140</v>
      </c>
      <c r="C71" s="79" t="s">
        <v>81</v>
      </c>
      <c r="D71" s="11" t="str">
        <f t="shared" si="11"/>
        <v>https://prozorro.gov.ua/tender/UA-2023-06-26-009562-a</v>
      </c>
      <c r="E71" s="11" t="s">
        <v>294</v>
      </c>
      <c r="F71" s="11" t="s">
        <v>297</v>
      </c>
      <c r="G71" s="14" t="s">
        <v>140</v>
      </c>
      <c r="H71" s="59">
        <f t="shared" si="3"/>
        <v>28.3</v>
      </c>
      <c r="I71" s="11">
        <v>1</v>
      </c>
      <c r="J71" s="55">
        <f aca="true" t="shared" si="13" ref="J71:J102">M71</f>
        <v>28.3</v>
      </c>
      <c r="K71" s="59">
        <f t="shared" si="4"/>
        <v>28.3</v>
      </c>
      <c r="L71" s="11">
        <v>1</v>
      </c>
      <c r="M71" s="16">
        <f t="shared" si="7"/>
        <v>28.3</v>
      </c>
      <c r="N71" s="16">
        <v>28300</v>
      </c>
      <c r="O71" s="23" t="str">
        <f t="shared" si="12"/>
        <v>https://prozorro.gov.ua/tender/UA-2023-06-26-009562-a</v>
      </c>
      <c r="P71" s="18">
        <v>45103</v>
      </c>
      <c r="Q71" s="72" t="s">
        <v>213</v>
      </c>
      <c r="R71" s="59">
        <f t="shared" si="5"/>
        <v>28.3</v>
      </c>
      <c r="S71" s="11">
        <v>1</v>
      </c>
      <c r="T71" s="60">
        <f aca="true" t="shared" si="14" ref="T71:T133">U71/1000</f>
        <v>28.3</v>
      </c>
      <c r="U71" s="16">
        <v>28300</v>
      </c>
      <c r="V71" s="18">
        <v>45103</v>
      </c>
      <c r="W71" s="11"/>
      <c r="X71" s="12"/>
    </row>
    <row r="72" spans="1:24" s="2" customFormat="1" ht="30" customHeight="1" thickBot="1">
      <c r="A72" s="34">
        <v>64</v>
      </c>
      <c r="B72" s="11" t="s">
        <v>283</v>
      </c>
      <c r="C72" s="79" t="s">
        <v>82</v>
      </c>
      <c r="D72" s="11" t="str">
        <f t="shared" si="11"/>
        <v>https://prozorro.gov.ua/tender/UA-2023-07-05-003505-a</v>
      </c>
      <c r="E72" s="11" t="s">
        <v>294</v>
      </c>
      <c r="F72" s="11" t="s">
        <v>295</v>
      </c>
      <c r="G72" s="14" t="s">
        <v>139</v>
      </c>
      <c r="H72" s="59">
        <f aca="true" t="shared" si="15" ref="H72:H135">J72/I72</f>
        <v>0.65</v>
      </c>
      <c r="I72" s="11">
        <v>3</v>
      </c>
      <c r="J72" s="55">
        <f t="shared" si="13"/>
        <v>1.95</v>
      </c>
      <c r="K72" s="59">
        <f aca="true" t="shared" si="16" ref="K72:K135">M72/L72</f>
        <v>0.65</v>
      </c>
      <c r="L72" s="11">
        <v>3</v>
      </c>
      <c r="M72" s="16">
        <f aca="true" t="shared" si="17" ref="M72:M134">N72/1000</f>
        <v>1.95</v>
      </c>
      <c r="N72" s="16">
        <v>1950</v>
      </c>
      <c r="O72" s="23" t="str">
        <f>HYPERLINK(("https://prozorro.gov.ua/tender/"&amp;Q72))</f>
        <v>https://prozorro.gov.ua/tender/UA-2023-07-05-003505-a</v>
      </c>
      <c r="P72" s="18">
        <v>45112</v>
      </c>
      <c r="Q72" s="72" t="s">
        <v>214</v>
      </c>
      <c r="R72" s="59">
        <f aca="true" t="shared" si="18" ref="R72:R135">T72/S72</f>
        <v>0.65</v>
      </c>
      <c r="S72" s="11">
        <v>3</v>
      </c>
      <c r="T72" s="60">
        <f t="shared" si="14"/>
        <v>1.95</v>
      </c>
      <c r="U72" s="16">
        <v>1950</v>
      </c>
      <c r="V72" s="18">
        <v>45112</v>
      </c>
      <c r="W72" s="11"/>
      <c r="X72" s="12"/>
    </row>
    <row r="73" spans="1:24" s="2" customFormat="1" ht="30" customHeight="1">
      <c r="A73" s="26">
        <v>65</v>
      </c>
      <c r="B73" s="11" t="s">
        <v>283</v>
      </c>
      <c r="C73" s="79" t="s">
        <v>83</v>
      </c>
      <c r="D73" s="11" t="str">
        <f t="shared" si="11"/>
        <v>https://prozorro.gov.ua/tender/UA-2023-07-18-010053-a</v>
      </c>
      <c r="E73" s="11" t="s">
        <v>294</v>
      </c>
      <c r="F73" s="11" t="s">
        <v>295</v>
      </c>
      <c r="G73" s="14" t="s">
        <v>145</v>
      </c>
      <c r="H73" s="59">
        <f t="shared" si="15"/>
        <v>0.134</v>
      </c>
      <c r="I73" s="11">
        <v>50</v>
      </c>
      <c r="J73" s="55">
        <f t="shared" si="13"/>
        <v>6.7</v>
      </c>
      <c r="K73" s="59">
        <f t="shared" si="16"/>
        <v>0.134</v>
      </c>
      <c r="L73" s="11">
        <v>50</v>
      </c>
      <c r="M73" s="16">
        <f t="shared" si="17"/>
        <v>6.7</v>
      </c>
      <c r="N73" s="16">
        <v>6700</v>
      </c>
      <c r="O73" s="23" t="str">
        <f t="shared" si="12"/>
        <v>https://prozorro.gov.ua/tender/UA-2023-07-18-010053-a</v>
      </c>
      <c r="P73" s="18">
        <v>45125</v>
      </c>
      <c r="Q73" s="72" t="s">
        <v>215</v>
      </c>
      <c r="R73" s="59">
        <f t="shared" si="18"/>
        <v>0.134</v>
      </c>
      <c r="S73" s="11">
        <v>50</v>
      </c>
      <c r="T73" s="60">
        <f t="shared" si="14"/>
        <v>6.7</v>
      </c>
      <c r="U73" s="16">
        <v>6700</v>
      </c>
      <c r="V73" s="18">
        <v>45124</v>
      </c>
      <c r="W73" s="11"/>
      <c r="X73" s="12"/>
    </row>
    <row r="74" spans="1:24" s="2" customFormat="1" ht="30" customHeight="1" thickBot="1">
      <c r="A74" s="34">
        <v>66</v>
      </c>
      <c r="B74" s="11" t="s">
        <v>283</v>
      </c>
      <c r="C74" s="79" t="s">
        <v>84</v>
      </c>
      <c r="D74" s="11" t="str">
        <f t="shared" si="11"/>
        <v>https://prozorro.gov.ua/tender/UA-2023-07-18-010144-a</v>
      </c>
      <c r="E74" s="11" t="s">
        <v>294</v>
      </c>
      <c r="F74" s="11" t="s">
        <v>295</v>
      </c>
      <c r="G74" s="14" t="s">
        <v>145</v>
      </c>
      <c r="H74" s="59">
        <f t="shared" si="15"/>
        <v>0.954</v>
      </c>
      <c r="I74" s="11">
        <v>10</v>
      </c>
      <c r="J74" s="55">
        <f t="shared" si="13"/>
        <v>9.54</v>
      </c>
      <c r="K74" s="59">
        <f t="shared" si="16"/>
        <v>0.954</v>
      </c>
      <c r="L74" s="11">
        <v>10</v>
      </c>
      <c r="M74" s="16">
        <f t="shared" si="17"/>
        <v>9.54</v>
      </c>
      <c r="N74" s="16">
        <v>9540</v>
      </c>
      <c r="O74" s="23" t="str">
        <f t="shared" si="12"/>
        <v>https://prozorro.gov.ua/tender/UA-2023-07-18-010144-a</v>
      </c>
      <c r="P74" s="18">
        <v>45125</v>
      </c>
      <c r="Q74" s="72" t="s">
        <v>216</v>
      </c>
      <c r="R74" s="59">
        <f t="shared" si="18"/>
        <v>0.954</v>
      </c>
      <c r="S74" s="11">
        <v>10</v>
      </c>
      <c r="T74" s="60">
        <f t="shared" si="14"/>
        <v>9.54</v>
      </c>
      <c r="U74" s="16">
        <v>9540</v>
      </c>
      <c r="V74" s="18">
        <v>45125</v>
      </c>
      <c r="W74" s="11"/>
      <c r="X74" s="12"/>
    </row>
    <row r="75" spans="1:24" s="2" customFormat="1" ht="30" customHeight="1">
      <c r="A75" s="26">
        <v>67</v>
      </c>
      <c r="B75" s="11" t="s">
        <v>283</v>
      </c>
      <c r="C75" s="79" t="s">
        <v>85</v>
      </c>
      <c r="D75" s="11" t="str">
        <f t="shared" si="11"/>
        <v>https://prozorro.gov.ua/tender/UA-2023-07-19-004898-a</v>
      </c>
      <c r="E75" s="11" t="s">
        <v>294</v>
      </c>
      <c r="F75" s="11" t="s">
        <v>295</v>
      </c>
      <c r="G75" s="14" t="s">
        <v>139</v>
      </c>
      <c r="H75" s="59">
        <f t="shared" si="15"/>
        <v>0.9203999999999999</v>
      </c>
      <c r="I75" s="11">
        <v>3</v>
      </c>
      <c r="J75" s="55">
        <f t="shared" si="13"/>
        <v>2.7611999999999997</v>
      </c>
      <c r="K75" s="59">
        <f t="shared" si="16"/>
        <v>0.9203999999999999</v>
      </c>
      <c r="L75" s="11">
        <v>3</v>
      </c>
      <c r="M75" s="16">
        <f t="shared" si="17"/>
        <v>2.7611999999999997</v>
      </c>
      <c r="N75" s="16">
        <v>2761.2</v>
      </c>
      <c r="O75" s="23" t="str">
        <f t="shared" si="12"/>
        <v>https://prozorro.gov.ua/tender/UA-2023-07-19-004898-a</v>
      </c>
      <c r="P75" s="18">
        <v>45126</v>
      </c>
      <c r="Q75" s="72" t="s">
        <v>217</v>
      </c>
      <c r="R75" s="59">
        <f t="shared" si="18"/>
        <v>0.9203999999999999</v>
      </c>
      <c r="S75" s="11">
        <v>3</v>
      </c>
      <c r="T75" s="60">
        <f t="shared" si="14"/>
        <v>2.7611999999999997</v>
      </c>
      <c r="U75" s="16">
        <v>2761.2</v>
      </c>
      <c r="V75" s="18">
        <v>45126</v>
      </c>
      <c r="W75" s="11"/>
      <c r="X75" s="12"/>
    </row>
    <row r="76" spans="1:24" s="2" customFormat="1" ht="70.5" customHeight="1" thickBot="1">
      <c r="A76" s="34">
        <v>68</v>
      </c>
      <c r="B76" s="11" t="s">
        <v>283</v>
      </c>
      <c r="C76" s="79" t="s">
        <v>86</v>
      </c>
      <c r="D76" s="11" t="str">
        <f t="shared" si="11"/>
        <v>https://prozorro.gov.ua/tender/UA-2023-07-25-002788-a</v>
      </c>
      <c r="E76" s="48" t="s">
        <v>293</v>
      </c>
      <c r="F76" s="11" t="s">
        <v>303</v>
      </c>
      <c r="G76" s="14" t="s">
        <v>139</v>
      </c>
      <c r="H76" s="59">
        <f t="shared" si="15"/>
        <v>5.747171428571429</v>
      </c>
      <c r="I76" s="11">
        <v>35</v>
      </c>
      <c r="J76" s="55">
        <f t="shared" si="13"/>
        <v>201.151</v>
      </c>
      <c r="K76" s="59">
        <f t="shared" si="16"/>
        <v>5.747171428571429</v>
      </c>
      <c r="L76" s="11">
        <v>35</v>
      </c>
      <c r="M76" s="16">
        <f t="shared" si="17"/>
        <v>201.151</v>
      </c>
      <c r="N76" s="16">
        <v>201151</v>
      </c>
      <c r="O76" s="23" t="str">
        <f t="shared" si="12"/>
        <v>https://prozorro.gov.ua/tender/UA-2023-07-25-002788-a</v>
      </c>
      <c r="P76" s="18">
        <v>45132</v>
      </c>
      <c r="Q76" s="72" t="s">
        <v>218</v>
      </c>
      <c r="R76" s="18" t="s">
        <v>304</v>
      </c>
      <c r="S76" s="11">
        <v>35</v>
      </c>
      <c r="T76" s="18" t="s">
        <v>304</v>
      </c>
      <c r="U76" s="16"/>
      <c r="V76" s="18" t="s">
        <v>304</v>
      </c>
      <c r="W76" s="69" t="s">
        <v>282</v>
      </c>
      <c r="X76" s="12"/>
    </row>
    <row r="77" spans="1:24" s="2" customFormat="1" ht="30" customHeight="1">
      <c r="A77" s="26">
        <v>69</v>
      </c>
      <c r="B77" s="11" t="s">
        <v>283</v>
      </c>
      <c r="C77" s="79" t="s">
        <v>87</v>
      </c>
      <c r="D77" s="11" t="str">
        <f t="shared" si="11"/>
        <v>https://prozorro.gov.ua/tender/UA-2023-07-27-007460-a</v>
      </c>
      <c r="E77" s="11" t="s">
        <v>294</v>
      </c>
      <c r="F77" s="11" t="s">
        <v>295</v>
      </c>
      <c r="G77" s="14" t="s">
        <v>143</v>
      </c>
      <c r="H77" s="59">
        <f t="shared" si="15"/>
        <v>7</v>
      </c>
      <c r="I77" s="11">
        <v>6</v>
      </c>
      <c r="J77" s="55">
        <f t="shared" si="13"/>
        <v>42</v>
      </c>
      <c r="K77" s="59">
        <f t="shared" si="16"/>
        <v>7</v>
      </c>
      <c r="L77" s="11">
        <v>6</v>
      </c>
      <c r="M77" s="16">
        <f t="shared" si="17"/>
        <v>42</v>
      </c>
      <c r="N77" s="16">
        <v>42000</v>
      </c>
      <c r="O77" s="23" t="str">
        <f t="shared" si="12"/>
        <v>https://prozorro.gov.ua/tender/UA-2023-07-27-007460-a</v>
      </c>
      <c r="P77" s="18">
        <v>45134</v>
      </c>
      <c r="Q77" s="72" t="s">
        <v>219</v>
      </c>
      <c r="R77" s="59">
        <f t="shared" si="18"/>
        <v>7</v>
      </c>
      <c r="S77" s="11">
        <v>6</v>
      </c>
      <c r="T77" s="60">
        <f t="shared" si="14"/>
        <v>42</v>
      </c>
      <c r="U77" s="16">
        <v>42000</v>
      </c>
      <c r="V77" s="18">
        <v>45134</v>
      </c>
      <c r="W77" s="11"/>
      <c r="X77" s="12"/>
    </row>
    <row r="78" spans="1:24" s="2" customFormat="1" ht="30" customHeight="1" thickBot="1">
      <c r="A78" s="34">
        <v>70</v>
      </c>
      <c r="B78" s="11" t="s">
        <v>283</v>
      </c>
      <c r="C78" s="79" t="s">
        <v>88</v>
      </c>
      <c r="D78" s="11" t="str">
        <f t="shared" si="11"/>
        <v>https://prozorro.gov.ua/tender/UA-2023-08-03-000535-a</v>
      </c>
      <c r="E78" s="11" t="s">
        <v>294</v>
      </c>
      <c r="F78" s="11" t="s">
        <v>295</v>
      </c>
      <c r="G78" s="14" t="s">
        <v>148</v>
      </c>
      <c r="H78" s="59">
        <v>131.43</v>
      </c>
      <c r="I78" s="11" t="s">
        <v>285</v>
      </c>
      <c r="J78" s="55">
        <f t="shared" si="13"/>
        <v>131.43192000000002</v>
      </c>
      <c r="K78" s="59">
        <v>131.43</v>
      </c>
      <c r="L78" s="11" t="s">
        <v>285</v>
      </c>
      <c r="M78" s="16">
        <f t="shared" si="17"/>
        <v>131.43192000000002</v>
      </c>
      <c r="N78" s="16">
        <v>131431.92</v>
      </c>
      <c r="O78" s="23" t="str">
        <f t="shared" si="12"/>
        <v>https://prozorro.gov.ua/tender/UA-2023-08-03-000535-a</v>
      </c>
      <c r="P78" s="18">
        <v>45141</v>
      </c>
      <c r="Q78" s="72" t="s">
        <v>220</v>
      </c>
      <c r="R78" s="59">
        <v>130.94</v>
      </c>
      <c r="S78" s="11" t="s">
        <v>285</v>
      </c>
      <c r="T78" s="60">
        <f t="shared" si="14"/>
        <v>130.9413</v>
      </c>
      <c r="U78" s="16">
        <v>130941.3</v>
      </c>
      <c r="V78" s="18">
        <v>45167</v>
      </c>
      <c r="W78" s="11"/>
      <c r="X78" s="12"/>
    </row>
    <row r="79" spans="1:24" s="2" customFormat="1" ht="51" customHeight="1">
      <c r="A79" s="26">
        <v>71</v>
      </c>
      <c r="B79" s="11" t="s">
        <v>284</v>
      </c>
      <c r="C79" s="80" t="s">
        <v>89</v>
      </c>
      <c r="D79" s="11" t="str">
        <f t="shared" si="11"/>
        <v>https://prozorro.gov.ua/tender/UA-2023-08-08-006935-a</v>
      </c>
      <c r="E79" s="11" t="s">
        <v>294</v>
      </c>
      <c r="F79" s="11" t="s">
        <v>297</v>
      </c>
      <c r="G79" s="49" t="s">
        <v>140</v>
      </c>
      <c r="H79" s="59">
        <f t="shared" si="15"/>
        <v>99.323</v>
      </c>
      <c r="I79" s="11">
        <v>1</v>
      </c>
      <c r="J79" s="55">
        <f t="shared" si="13"/>
        <v>99.323</v>
      </c>
      <c r="K79" s="59">
        <f t="shared" si="16"/>
        <v>99.323</v>
      </c>
      <c r="L79" s="11">
        <v>1</v>
      </c>
      <c r="M79" s="22">
        <f t="shared" si="17"/>
        <v>99.323</v>
      </c>
      <c r="N79" s="22">
        <v>99323</v>
      </c>
      <c r="O79" s="23" t="str">
        <f t="shared" si="12"/>
        <v>https://prozorro.gov.ua/tender/UA-2023-08-08-006935-a</v>
      </c>
      <c r="P79" s="51">
        <v>45146</v>
      </c>
      <c r="Q79" s="73" t="s">
        <v>221</v>
      </c>
      <c r="R79" s="59">
        <f t="shared" si="18"/>
        <v>82.76888000000001</v>
      </c>
      <c r="S79" s="11">
        <v>1</v>
      </c>
      <c r="T79" s="61">
        <f t="shared" si="14"/>
        <v>82.76888000000001</v>
      </c>
      <c r="U79" s="22">
        <v>82768.88</v>
      </c>
      <c r="V79" s="51">
        <v>45184</v>
      </c>
      <c r="W79" s="11"/>
      <c r="X79" s="12"/>
    </row>
    <row r="80" spans="1:24" s="2" customFormat="1" ht="30" customHeight="1" thickBot="1">
      <c r="A80" s="34">
        <v>72</v>
      </c>
      <c r="B80" s="11" t="s">
        <v>283</v>
      </c>
      <c r="C80" s="79" t="s">
        <v>90</v>
      </c>
      <c r="D80" s="11" t="str">
        <f t="shared" si="11"/>
        <v>https://prozorro.gov.ua/tender/UA-2023-08-09-011694-a</v>
      </c>
      <c r="E80" s="48" t="s">
        <v>293</v>
      </c>
      <c r="F80" s="11" t="s">
        <v>303</v>
      </c>
      <c r="G80" s="14" t="s">
        <v>142</v>
      </c>
      <c r="H80" s="59">
        <f t="shared" si="15"/>
        <v>0.010614782608695653</v>
      </c>
      <c r="I80" s="11">
        <v>4600</v>
      </c>
      <c r="J80" s="55">
        <f t="shared" si="13"/>
        <v>48.828</v>
      </c>
      <c r="K80" s="59">
        <f t="shared" si="16"/>
        <v>0.010614782608695653</v>
      </c>
      <c r="L80" s="11">
        <v>4600</v>
      </c>
      <c r="M80" s="16">
        <f t="shared" si="17"/>
        <v>48.828</v>
      </c>
      <c r="N80" s="16">
        <v>48828</v>
      </c>
      <c r="O80" s="23" t="str">
        <f t="shared" si="12"/>
        <v>https://prozorro.gov.ua/tender/UA-2023-08-09-011694-a</v>
      </c>
      <c r="P80" s="18">
        <v>45147</v>
      </c>
      <c r="Q80" s="72" t="s">
        <v>222</v>
      </c>
      <c r="R80" s="59">
        <f t="shared" si="18"/>
        <v>0.010614782608695653</v>
      </c>
      <c r="S80" s="11">
        <v>4600</v>
      </c>
      <c r="T80" s="60">
        <f t="shared" si="14"/>
        <v>48.828</v>
      </c>
      <c r="U80" s="16">
        <v>48828</v>
      </c>
      <c r="V80" s="18">
        <v>45147</v>
      </c>
      <c r="W80" s="11"/>
      <c r="X80" s="12"/>
    </row>
    <row r="81" spans="1:24" s="2" customFormat="1" ht="30" customHeight="1">
      <c r="A81" s="26">
        <v>73</v>
      </c>
      <c r="B81" s="11" t="s">
        <v>283</v>
      </c>
      <c r="C81" s="79" t="s">
        <v>91</v>
      </c>
      <c r="D81" s="11" t="str">
        <f t="shared" si="11"/>
        <v>https://prozorro.gov.ua/tender/UA-2023-08-14-013443-a</v>
      </c>
      <c r="E81" s="48" t="s">
        <v>293</v>
      </c>
      <c r="F81" s="11" t="s">
        <v>303</v>
      </c>
      <c r="G81" s="14" t="s">
        <v>288</v>
      </c>
      <c r="H81" s="59">
        <v>1351.64</v>
      </c>
      <c r="I81" s="11" t="s">
        <v>287</v>
      </c>
      <c r="J81" s="55">
        <f t="shared" si="13"/>
        <v>1351.638</v>
      </c>
      <c r="K81" s="59">
        <v>1351.64</v>
      </c>
      <c r="L81" s="11" t="s">
        <v>287</v>
      </c>
      <c r="M81" s="16">
        <f t="shared" si="17"/>
        <v>1351.638</v>
      </c>
      <c r="N81" s="16">
        <v>1351638</v>
      </c>
      <c r="O81" s="23" t="str">
        <f t="shared" si="12"/>
        <v>https://prozorro.gov.ua/tender/UA-2023-08-14-013443-a</v>
      </c>
      <c r="P81" s="18">
        <v>45152</v>
      </c>
      <c r="Q81" s="72" t="s">
        <v>223</v>
      </c>
      <c r="R81" s="59">
        <v>1094.7</v>
      </c>
      <c r="S81" s="11" t="s">
        <v>287</v>
      </c>
      <c r="T81" s="60">
        <f t="shared" si="14"/>
        <v>1094.7</v>
      </c>
      <c r="U81" s="16">
        <v>1094700</v>
      </c>
      <c r="V81" s="18">
        <v>45187</v>
      </c>
      <c r="W81" s="11"/>
      <c r="X81" s="12"/>
    </row>
    <row r="82" spans="1:24" s="2" customFormat="1" ht="30" customHeight="1" thickBot="1">
      <c r="A82" s="34">
        <v>74</v>
      </c>
      <c r="B82" s="11" t="s">
        <v>283</v>
      </c>
      <c r="C82" s="79" t="s">
        <v>92</v>
      </c>
      <c r="D82" s="11" t="str">
        <f t="shared" si="11"/>
        <v>https://prozorro.gov.ua/tender/UA-2023-08-21-006266-a</v>
      </c>
      <c r="E82" s="48" t="s">
        <v>293</v>
      </c>
      <c r="F82" s="11" t="s">
        <v>303</v>
      </c>
      <c r="G82" s="14" t="s">
        <v>139</v>
      </c>
      <c r="H82" s="59">
        <f t="shared" si="15"/>
        <v>5.746857142857142</v>
      </c>
      <c r="I82" s="11">
        <v>35</v>
      </c>
      <c r="J82" s="55">
        <f t="shared" si="13"/>
        <v>201.14</v>
      </c>
      <c r="K82" s="59">
        <f t="shared" si="16"/>
        <v>5.746857142857142</v>
      </c>
      <c r="L82" s="11">
        <v>35</v>
      </c>
      <c r="M82" s="16">
        <f t="shared" si="17"/>
        <v>201.14</v>
      </c>
      <c r="N82" s="16">
        <v>201140</v>
      </c>
      <c r="O82" s="23" t="str">
        <f t="shared" si="12"/>
        <v>https://prozorro.gov.ua/tender/UA-2023-08-21-006266-a</v>
      </c>
      <c r="P82" s="18">
        <v>45159</v>
      </c>
      <c r="Q82" s="72" t="s">
        <v>224</v>
      </c>
      <c r="R82" s="59">
        <f t="shared" si="18"/>
        <v>5.746857142857142</v>
      </c>
      <c r="S82" s="11">
        <v>35</v>
      </c>
      <c r="T82" s="60">
        <f t="shared" si="14"/>
        <v>201.14</v>
      </c>
      <c r="U82" s="16">
        <v>201140</v>
      </c>
      <c r="V82" s="18">
        <v>45159</v>
      </c>
      <c r="W82" s="11"/>
      <c r="X82" s="12"/>
    </row>
    <row r="83" spans="1:24" s="2" customFormat="1" ht="30" customHeight="1">
      <c r="A83" s="26">
        <v>75</v>
      </c>
      <c r="B83" s="11" t="s">
        <v>283</v>
      </c>
      <c r="C83" s="79" t="s">
        <v>93</v>
      </c>
      <c r="D83" s="11" t="str">
        <f t="shared" si="11"/>
        <v>https://prozorro.gov.ua/tender/UA-2023-08-22-006756-a</v>
      </c>
      <c r="E83" s="11" t="s">
        <v>294</v>
      </c>
      <c r="F83" s="11" t="s">
        <v>295</v>
      </c>
      <c r="G83" s="14" t="s">
        <v>139</v>
      </c>
      <c r="H83" s="59">
        <f t="shared" si="15"/>
        <v>0.010680000000000002</v>
      </c>
      <c r="I83" s="11">
        <v>984</v>
      </c>
      <c r="J83" s="55">
        <f t="shared" si="13"/>
        <v>10.509120000000001</v>
      </c>
      <c r="K83" s="59">
        <f t="shared" si="16"/>
        <v>0.010680000000000002</v>
      </c>
      <c r="L83" s="11">
        <v>984</v>
      </c>
      <c r="M83" s="16">
        <f t="shared" si="17"/>
        <v>10.509120000000001</v>
      </c>
      <c r="N83" s="16">
        <v>10509.12</v>
      </c>
      <c r="O83" s="23" t="str">
        <f t="shared" si="12"/>
        <v>https://prozorro.gov.ua/tender/UA-2023-08-22-006756-a</v>
      </c>
      <c r="P83" s="18">
        <v>45160</v>
      </c>
      <c r="Q83" s="72" t="s">
        <v>225</v>
      </c>
      <c r="R83" s="59">
        <f t="shared" si="18"/>
        <v>0.010680000000000002</v>
      </c>
      <c r="S83" s="11">
        <v>984</v>
      </c>
      <c r="T83" s="60">
        <f t="shared" si="14"/>
        <v>10.509120000000001</v>
      </c>
      <c r="U83" s="16">
        <v>10509.12</v>
      </c>
      <c r="V83" s="18">
        <v>45160</v>
      </c>
      <c r="W83" s="11"/>
      <c r="X83" s="12"/>
    </row>
    <row r="84" spans="1:24" s="2" customFormat="1" ht="30" customHeight="1" thickBot="1">
      <c r="A84" s="34">
        <v>76</v>
      </c>
      <c r="B84" s="11" t="s">
        <v>284</v>
      </c>
      <c r="C84" s="79" t="s">
        <v>94</v>
      </c>
      <c r="D84" s="11" t="str">
        <f t="shared" si="11"/>
        <v>https://prozorro.gov.ua/tender/UA-2023-08-23-001615-a</v>
      </c>
      <c r="E84" s="11" t="s">
        <v>294</v>
      </c>
      <c r="F84" s="11" t="s">
        <v>297</v>
      </c>
      <c r="G84" s="14" t="s">
        <v>140</v>
      </c>
      <c r="H84" s="59">
        <f t="shared" si="15"/>
        <v>4.05</v>
      </c>
      <c r="I84" s="11">
        <v>1</v>
      </c>
      <c r="J84" s="55">
        <f t="shared" si="13"/>
        <v>4.05</v>
      </c>
      <c r="K84" s="59">
        <f t="shared" si="16"/>
        <v>4.05</v>
      </c>
      <c r="L84" s="11">
        <v>1</v>
      </c>
      <c r="M84" s="16">
        <f t="shared" si="17"/>
        <v>4.05</v>
      </c>
      <c r="N84" s="16">
        <v>4050</v>
      </c>
      <c r="O84" s="23" t="str">
        <f t="shared" si="12"/>
        <v>https://prozorro.gov.ua/tender/UA-2023-08-23-001615-a</v>
      </c>
      <c r="P84" s="18">
        <v>45161</v>
      </c>
      <c r="Q84" s="72" t="s">
        <v>226</v>
      </c>
      <c r="R84" s="59">
        <f t="shared" si="18"/>
        <v>4.05</v>
      </c>
      <c r="S84" s="11">
        <v>1</v>
      </c>
      <c r="T84" s="60">
        <f t="shared" si="14"/>
        <v>4.05</v>
      </c>
      <c r="U84" s="16">
        <v>4050</v>
      </c>
      <c r="V84" s="18">
        <v>45159</v>
      </c>
      <c r="W84" s="11"/>
      <c r="X84" s="12"/>
    </row>
    <row r="85" spans="1:24" s="2" customFormat="1" ht="30" customHeight="1">
      <c r="A85" s="26">
        <v>77</v>
      </c>
      <c r="B85" s="11" t="s">
        <v>283</v>
      </c>
      <c r="C85" s="79" t="s">
        <v>95</v>
      </c>
      <c r="D85" s="11" t="str">
        <f t="shared" si="11"/>
        <v>https://prozorro.gov.ua/tender/UA-2023-08-29-005083-a</v>
      </c>
      <c r="E85" s="48" t="s">
        <v>293</v>
      </c>
      <c r="F85" s="11" t="s">
        <v>303</v>
      </c>
      <c r="G85" s="14" t="s">
        <v>139</v>
      </c>
      <c r="H85" s="59">
        <f t="shared" si="15"/>
        <v>137.99572727272727</v>
      </c>
      <c r="I85" s="11">
        <v>11</v>
      </c>
      <c r="J85" s="55">
        <f t="shared" si="13"/>
        <v>1517.953</v>
      </c>
      <c r="K85" s="59">
        <f t="shared" si="16"/>
        <v>137.99572727272727</v>
      </c>
      <c r="L85" s="11">
        <v>11</v>
      </c>
      <c r="M85" s="16">
        <f t="shared" si="17"/>
        <v>1517.953</v>
      </c>
      <c r="N85" s="16">
        <v>1517953</v>
      </c>
      <c r="O85" s="23" t="str">
        <f t="shared" si="12"/>
        <v>https://prozorro.gov.ua/tender/UA-2023-08-29-005083-a</v>
      </c>
      <c r="P85" s="18">
        <v>45167</v>
      </c>
      <c r="Q85" s="72" t="s">
        <v>227</v>
      </c>
      <c r="R85" s="59">
        <f t="shared" si="18"/>
        <v>117.38181818181819</v>
      </c>
      <c r="S85" s="11">
        <v>11</v>
      </c>
      <c r="T85" s="60">
        <f t="shared" si="14"/>
        <v>1291.2</v>
      </c>
      <c r="U85" s="16">
        <v>1291200</v>
      </c>
      <c r="V85" s="18">
        <v>45194</v>
      </c>
      <c r="W85" s="11"/>
      <c r="X85" s="12"/>
    </row>
    <row r="86" spans="1:24" s="3" customFormat="1" ht="45" customHeight="1" thickBot="1">
      <c r="A86" s="34">
        <v>78</v>
      </c>
      <c r="B86" s="63" t="s">
        <v>283</v>
      </c>
      <c r="C86" s="79" t="s">
        <v>96</v>
      </c>
      <c r="D86" s="11" t="str">
        <f t="shared" si="11"/>
        <v>https://prozorro.gov.ua/tender/UA-2023-08-30-001749-a</v>
      </c>
      <c r="E86" s="48" t="s">
        <v>293</v>
      </c>
      <c r="F86" s="11" t="s">
        <v>303</v>
      </c>
      <c r="G86" s="14" t="s">
        <v>139</v>
      </c>
      <c r="H86" s="59">
        <f t="shared" si="15"/>
        <v>0.058199999999999995</v>
      </c>
      <c r="I86" s="63">
        <v>70</v>
      </c>
      <c r="J86" s="64">
        <f t="shared" si="13"/>
        <v>4.074</v>
      </c>
      <c r="K86" s="59">
        <f t="shared" si="16"/>
        <v>0.058199999999999995</v>
      </c>
      <c r="L86" s="63">
        <v>70</v>
      </c>
      <c r="M86" s="16">
        <f t="shared" si="17"/>
        <v>4.074</v>
      </c>
      <c r="N86" s="16">
        <v>4074</v>
      </c>
      <c r="O86" s="23" t="str">
        <f t="shared" si="12"/>
        <v>https://prozorro.gov.ua/tender/UA-2023-08-30-001749-a</v>
      </c>
      <c r="P86" s="18">
        <v>45168</v>
      </c>
      <c r="Q86" s="72" t="s">
        <v>228</v>
      </c>
      <c r="R86" s="59">
        <f t="shared" si="18"/>
        <v>0.058199999999999995</v>
      </c>
      <c r="S86" s="63">
        <v>70</v>
      </c>
      <c r="T86" s="60">
        <f t="shared" si="14"/>
        <v>4.074</v>
      </c>
      <c r="U86" s="16">
        <v>4074</v>
      </c>
      <c r="V86" s="18">
        <v>45167</v>
      </c>
      <c r="W86" s="11"/>
      <c r="X86" s="12"/>
    </row>
    <row r="87" spans="1:24" s="3" customFormat="1" ht="63">
      <c r="A87" s="26">
        <v>79</v>
      </c>
      <c r="B87" s="63" t="s">
        <v>284</v>
      </c>
      <c r="C87" s="80" t="s">
        <v>97</v>
      </c>
      <c r="D87" s="11" t="str">
        <f t="shared" si="11"/>
        <v>https://prozorro.gov.ua/tender/UA-2023-09-06-005214-a</v>
      </c>
      <c r="E87" s="11" t="s">
        <v>294</v>
      </c>
      <c r="F87" s="11" t="s">
        <v>297</v>
      </c>
      <c r="G87" s="49" t="s">
        <v>140</v>
      </c>
      <c r="H87" s="59">
        <f t="shared" si="15"/>
        <v>372</v>
      </c>
      <c r="I87" s="63">
        <v>1</v>
      </c>
      <c r="J87" s="64">
        <f t="shared" si="13"/>
        <v>372</v>
      </c>
      <c r="K87" s="59">
        <f t="shared" si="16"/>
        <v>372</v>
      </c>
      <c r="L87" s="63">
        <v>1</v>
      </c>
      <c r="M87" s="22">
        <f t="shared" si="17"/>
        <v>372</v>
      </c>
      <c r="N87" s="22">
        <v>372000</v>
      </c>
      <c r="O87" s="23" t="str">
        <f t="shared" si="12"/>
        <v>https://prozorro.gov.ua/tender/UA-2023-09-06-005214-a</v>
      </c>
      <c r="P87" s="51">
        <v>45175</v>
      </c>
      <c r="Q87" s="73" t="s">
        <v>229</v>
      </c>
      <c r="R87" s="59">
        <f t="shared" si="18"/>
        <v>372</v>
      </c>
      <c r="S87" s="63">
        <v>1</v>
      </c>
      <c r="T87" s="61">
        <f t="shared" si="14"/>
        <v>372</v>
      </c>
      <c r="U87" s="22">
        <v>372000</v>
      </c>
      <c r="V87" s="51">
        <v>45197</v>
      </c>
      <c r="W87" s="11"/>
      <c r="X87" s="12"/>
    </row>
    <row r="88" spans="1:24" s="3" customFormat="1" ht="63.75" thickBot="1">
      <c r="A88" s="34">
        <v>80</v>
      </c>
      <c r="B88" s="63" t="s">
        <v>284</v>
      </c>
      <c r="C88" s="79" t="s">
        <v>98</v>
      </c>
      <c r="D88" s="11" t="str">
        <f t="shared" si="11"/>
        <v>https://prozorro.gov.ua/tender/UA-2023-09-06-007426-a</v>
      </c>
      <c r="E88" s="11" t="s">
        <v>294</v>
      </c>
      <c r="F88" s="11" t="s">
        <v>297</v>
      </c>
      <c r="G88" s="14" t="s">
        <v>140</v>
      </c>
      <c r="H88" s="59">
        <f t="shared" si="15"/>
        <v>61.18056</v>
      </c>
      <c r="I88" s="63">
        <v>1</v>
      </c>
      <c r="J88" s="64">
        <f t="shared" si="13"/>
        <v>61.18056</v>
      </c>
      <c r="K88" s="59">
        <f t="shared" si="16"/>
        <v>61.18056</v>
      </c>
      <c r="L88" s="63">
        <v>1</v>
      </c>
      <c r="M88" s="16">
        <f t="shared" si="17"/>
        <v>61.18056</v>
      </c>
      <c r="N88" s="16">
        <v>61180.56</v>
      </c>
      <c r="O88" s="23" t="str">
        <f t="shared" si="12"/>
        <v>https://prozorro.gov.ua/tender/UA-2023-09-06-007426-a</v>
      </c>
      <c r="P88" s="18">
        <v>45175</v>
      </c>
      <c r="Q88" s="72" t="s">
        <v>230</v>
      </c>
      <c r="R88" s="59">
        <f t="shared" si="18"/>
        <v>61.18056</v>
      </c>
      <c r="S88" s="63">
        <v>1</v>
      </c>
      <c r="T88" s="60">
        <f t="shared" si="14"/>
        <v>61.18056</v>
      </c>
      <c r="U88" s="16">
        <v>61180.56</v>
      </c>
      <c r="V88" s="18">
        <v>45175</v>
      </c>
      <c r="W88" s="11"/>
      <c r="X88" s="12"/>
    </row>
    <row r="89" spans="1:24" s="4" customFormat="1" ht="31.5">
      <c r="A89" s="26">
        <v>81</v>
      </c>
      <c r="B89" s="24" t="s">
        <v>283</v>
      </c>
      <c r="C89" s="79" t="s">
        <v>99</v>
      </c>
      <c r="D89" s="11" t="str">
        <f t="shared" si="11"/>
        <v>https://prozorro.gov.ua/tender/UA-2023-09-07-010759-a</v>
      </c>
      <c r="E89" s="48" t="s">
        <v>293</v>
      </c>
      <c r="F89" s="11" t="s">
        <v>303</v>
      </c>
      <c r="G89" s="14" t="s">
        <v>139</v>
      </c>
      <c r="H89" s="59">
        <f t="shared" si="15"/>
        <v>0.01596857142857143</v>
      </c>
      <c r="I89" s="24">
        <v>770</v>
      </c>
      <c r="J89" s="56">
        <f t="shared" si="13"/>
        <v>12.2958</v>
      </c>
      <c r="K89" s="59">
        <f t="shared" si="16"/>
        <v>0.01596857142857143</v>
      </c>
      <c r="L89" s="24">
        <v>770</v>
      </c>
      <c r="M89" s="16">
        <f t="shared" si="17"/>
        <v>12.2958</v>
      </c>
      <c r="N89" s="16">
        <v>12295.8</v>
      </c>
      <c r="O89" s="23" t="str">
        <f t="shared" si="12"/>
        <v>https://prozorro.gov.ua/tender/UA-2023-09-07-010759-a</v>
      </c>
      <c r="P89" s="18">
        <v>45176</v>
      </c>
      <c r="Q89" s="72" t="s">
        <v>231</v>
      </c>
      <c r="R89" s="59">
        <f t="shared" si="18"/>
        <v>0.01596857142857143</v>
      </c>
      <c r="S89" s="24">
        <v>770</v>
      </c>
      <c r="T89" s="60">
        <f t="shared" si="14"/>
        <v>12.2958</v>
      </c>
      <c r="U89" s="16">
        <v>12295.8</v>
      </c>
      <c r="V89" s="18">
        <v>45176</v>
      </c>
      <c r="W89" s="24"/>
      <c r="X89" s="35"/>
    </row>
    <row r="90" spans="1:24" s="4" customFormat="1" ht="32.25" thickBot="1">
      <c r="A90" s="34">
        <v>82</v>
      </c>
      <c r="B90" s="24" t="s">
        <v>283</v>
      </c>
      <c r="C90" s="79" t="s">
        <v>100</v>
      </c>
      <c r="D90" s="11" t="str">
        <f t="shared" si="11"/>
        <v>https://prozorro.gov.ua/tender/UA-2023-09-08-002778-a</v>
      </c>
      <c r="E90" s="48" t="s">
        <v>293</v>
      </c>
      <c r="F90" s="11" t="s">
        <v>303</v>
      </c>
      <c r="G90" s="14" t="s">
        <v>139</v>
      </c>
      <c r="H90" s="59">
        <f t="shared" si="15"/>
        <v>0.43799999999999994</v>
      </c>
      <c r="I90" s="24">
        <v>100</v>
      </c>
      <c r="J90" s="56">
        <f t="shared" si="13"/>
        <v>43.8</v>
      </c>
      <c r="K90" s="59">
        <f t="shared" si="16"/>
        <v>0.43799999999999994</v>
      </c>
      <c r="L90" s="24">
        <v>100</v>
      </c>
      <c r="M90" s="16">
        <f t="shared" si="17"/>
        <v>43.8</v>
      </c>
      <c r="N90" s="16">
        <v>43800</v>
      </c>
      <c r="O90" s="23" t="str">
        <f t="shared" si="12"/>
        <v>https://prozorro.gov.ua/tender/UA-2023-09-08-002778-a</v>
      </c>
      <c r="P90" s="18">
        <v>45177</v>
      </c>
      <c r="Q90" s="72" t="s">
        <v>232</v>
      </c>
      <c r="R90" s="59">
        <f t="shared" si="18"/>
        <v>0.43799999999999994</v>
      </c>
      <c r="S90" s="24">
        <v>100</v>
      </c>
      <c r="T90" s="60">
        <f t="shared" si="14"/>
        <v>43.8</v>
      </c>
      <c r="U90" s="16">
        <v>43800</v>
      </c>
      <c r="V90" s="18">
        <v>45176</v>
      </c>
      <c r="W90" s="24"/>
      <c r="X90" s="35"/>
    </row>
    <row r="91" spans="1:24" s="4" customFormat="1" ht="63">
      <c r="A91" s="26">
        <v>83</v>
      </c>
      <c r="B91" s="24"/>
      <c r="C91" s="79" t="s">
        <v>101</v>
      </c>
      <c r="D91" s="11" t="str">
        <f t="shared" si="11"/>
        <v>https://prozorro.gov.ua/tender/UA-2023-09-19-002245-a</v>
      </c>
      <c r="E91" s="11" t="s">
        <v>294</v>
      </c>
      <c r="F91" s="11" t="s">
        <v>297</v>
      </c>
      <c r="G91" s="14" t="s">
        <v>140</v>
      </c>
      <c r="H91" s="59">
        <f t="shared" si="15"/>
        <v>1.75</v>
      </c>
      <c r="I91" s="24">
        <v>1</v>
      </c>
      <c r="J91" s="56">
        <f t="shared" si="13"/>
        <v>1.75</v>
      </c>
      <c r="K91" s="59">
        <f t="shared" si="16"/>
        <v>1.75</v>
      </c>
      <c r="L91" s="24">
        <v>1</v>
      </c>
      <c r="M91" s="16">
        <f t="shared" si="17"/>
        <v>1.75</v>
      </c>
      <c r="N91" s="16">
        <v>1750</v>
      </c>
      <c r="O91" s="23" t="str">
        <f t="shared" si="12"/>
        <v>https://prozorro.gov.ua/tender/UA-2023-09-19-002245-a</v>
      </c>
      <c r="P91" s="18">
        <v>45188</v>
      </c>
      <c r="Q91" s="72" t="s">
        <v>233</v>
      </c>
      <c r="R91" s="59">
        <f t="shared" si="18"/>
        <v>1.75</v>
      </c>
      <c r="S91" s="24">
        <v>1</v>
      </c>
      <c r="T91" s="60">
        <f t="shared" si="14"/>
        <v>1.75</v>
      </c>
      <c r="U91" s="16">
        <v>1750</v>
      </c>
      <c r="V91" s="18">
        <v>45187</v>
      </c>
      <c r="W91" s="24"/>
      <c r="X91" s="35"/>
    </row>
    <row r="92" spans="1:24" s="4" customFormat="1" ht="63.75" thickBot="1">
      <c r="A92" s="34">
        <v>84</v>
      </c>
      <c r="B92" s="24" t="s">
        <v>283</v>
      </c>
      <c r="C92" s="79" t="s">
        <v>102</v>
      </c>
      <c r="D92" s="11" t="str">
        <f t="shared" si="11"/>
        <v>https://prozorro.gov.ua/tender/UA-2023-09-19-002341-a</v>
      </c>
      <c r="E92" s="11" t="s">
        <v>294</v>
      </c>
      <c r="F92" s="11" t="s">
        <v>295</v>
      </c>
      <c r="G92" s="14" t="s">
        <v>139</v>
      </c>
      <c r="H92" s="59">
        <f t="shared" si="15"/>
        <v>0.8538600000000001</v>
      </c>
      <c r="I92" s="24">
        <v>4</v>
      </c>
      <c r="J92" s="56">
        <f t="shared" si="13"/>
        <v>3.4154400000000003</v>
      </c>
      <c r="K92" s="59">
        <f t="shared" si="16"/>
        <v>0.8538600000000001</v>
      </c>
      <c r="L92" s="24">
        <v>4</v>
      </c>
      <c r="M92" s="16">
        <f t="shared" si="17"/>
        <v>3.4154400000000003</v>
      </c>
      <c r="N92" s="16">
        <v>3415.44</v>
      </c>
      <c r="O92" s="23" t="str">
        <f t="shared" si="12"/>
        <v>https://prozorro.gov.ua/tender/UA-2023-09-19-002341-a</v>
      </c>
      <c r="P92" s="18">
        <v>45188</v>
      </c>
      <c r="Q92" s="72" t="s">
        <v>234</v>
      </c>
      <c r="R92" s="59">
        <f t="shared" si="18"/>
        <v>0.8538600000000001</v>
      </c>
      <c r="S92" s="24">
        <v>4</v>
      </c>
      <c r="T92" s="60">
        <f t="shared" si="14"/>
        <v>3.4154400000000003</v>
      </c>
      <c r="U92" s="16">
        <v>3415.44</v>
      </c>
      <c r="V92" s="18">
        <v>45187</v>
      </c>
      <c r="W92" s="24"/>
      <c r="X92" s="35"/>
    </row>
    <row r="93" spans="1:24" s="5" customFormat="1" ht="31.5">
      <c r="A93" s="26">
        <v>85</v>
      </c>
      <c r="B93" s="74" t="s">
        <v>283</v>
      </c>
      <c r="C93" s="79" t="s">
        <v>103</v>
      </c>
      <c r="D93" s="11" t="str">
        <f t="shared" si="11"/>
        <v>https://prozorro.gov.ua/tender/UA-2023-09-19-008005-a</v>
      </c>
      <c r="E93" s="48" t="s">
        <v>293</v>
      </c>
      <c r="F93" s="11" t="s">
        <v>303</v>
      </c>
      <c r="G93" s="14" t="s">
        <v>139</v>
      </c>
      <c r="H93" s="59">
        <f t="shared" si="15"/>
        <v>0.29787064220183485</v>
      </c>
      <c r="I93" s="25">
        <v>2180</v>
      </c>
      <c r="J93" s="57">
        <f t="shared" si="13"/>
        <v>649.358</v>
      </c>
      <c r="K93" s="59">
        <f t="shared" si="16"/>
        <v>0.29787064220183485</v>
      </c>
      <c r="L93" s="25">
        <v>2180</v>
      </c>
      <c r="M93" s="16">
        <f t="shared" si="17"/>
        <v>649.358</v>
      </c>
      <c r="N93" s="16">
        <v>649358</v>
      </c>
      <c r="O93" s="23" t="str">
        <f t="shared" si="12"/>
        <v>https://prozorro.gov.ua/tender/UA-2023-09-19-008005-a</v>
      </c>
      <c r="P93" s="18">
        <v>45188</v>
      </c>
      <c r="Q93" s="72" t="s">
        <v>235</v>
      </c>
      <c r="R93" s="59">
        <f t="shared" si="18"/>
        <v>0.2556880733944954</v>
      </c>
      <c r="S93" s="25">
        <v>2180</v>
      </c>
      <c r="T93" s="60">
        <f t="shared" si="14"/>
        <v>557.4</v>
      </c>
      <c r="U93" s="16">
        <v>557400</v>
      </c>
      <c r="V93" s="18">
        <v>45222</v>
      </c>
      <c r="W93" s="75"/>
      <c r="X93" s="36"/>
    </row>
    <row r="94" spans="1:24" ht="63.75" thickBot="1">
      <c r="A94" s="34">
        <v>86</v>
      </c>
      <c r="B94" s="65" t="s">
        <v>283</v>
      </c>
      <c r="C94" s="79" t="s">
        <v>104</v>
      </c>
      <c r="D94" s="11" t="str">
        <f t="shared" si="11"/>
        <v>https://prozorro.gov.ua/tender/UA-2023-09-19-013421-a</v>
      </c>
      <c r="E94" s="11" t="s">
        <v>294</v>
      </c>
      <c r="F94" s="11" t="s">
        <v>295</v>
      </c>
      <c r="G94" s="14" t="s">
        <v>149</v>
      </c>
      <c r="H94" s="59">
        <f t="shared" si="15"/>
        <v>0.037510588235294115</v>
      </c>
      <c r="I94" s="25">
        <v>612</v>
      </c>
      <c r="J94" s="57">
        <f t="shared" si="13"/>
        <v>22.95648</v>
      </c>
      <c r="K94" s="59">
        <f t="shared" si="16"/>
        <v>0.037510588235294115</v>
      </c>
      <c r="L94" s="25">
        <v>612</v>
      </c>
      <c r="M94" s="16">
        <f t="shared" si="17"/>
        <v>22.95648</v>
      </c>
      <c r="N94" s="16">
        <v>22956.48</v>
      </c>
      <c r="O94" s="23" t="str">
        <f t="shared" si="12"/>
        <v>https://prozorro.gov.ua/tender/UA-2023-09-19-013421-a</v>
      </c>
      <c r="P94" s="18">
        <v>45188</v>
      </c>
      <c r="Q94" s="72" t="s">
        <v>236</v>
      </c>
      <c r="R94" s="59">
        <f t="shared" si="18"/>
        <v>0.037510588235294115</v>
      </c>
      <c r="S94" s="25">
        <v>612</v>
      </c>
      <c r="T94" s="60">
        <f t="shared" si="14"/>
        <v>22.95648</v>
      </c>
      <c r="U94" s="16">
        <v>22956.48</v>
      </c>
      <c r="V94" s="18">
        <v>45187</v>
      </c>
      <c r="W94" s="62"/>
      <c r="X94" s="37"/>
    </row>
    <row r="95" spans="1:24" ht="63">
      <c r="A95" s="26">
        <v>87</v>
      </c>
      <c r="B95" s="65" t="s">
        <v>283</v>
      </c>
      <c r="C95" s="79" t="s">
        <v>105</v>
      </c>
      <c r="D95" s="11" t="str">
        <f t="shared" si="11"/>
        <v>https://prozorro.gov.ua/tender/UA-2023-09-19-013558-a</v>
      </c>
      <c r="E95" s="11" t="s">
        <v>294</v>
      </c>
      <c r="F95" s="11" t="s">
        <v>295</v>
      </c>
      <c r="G95" s="14" t="s">
        <v>139</v>
      </c>
      <c r="H95" s="59">
        <f t="shared" si="15"/>
        <v>1.13685</v>
      </c>
      <c r="I95" s="25">
        <v>4</v>
      </c>
      <c r="J95" s="57">
        <f t="shared" si="13"/>
        <v>4.5474</v>
      </c>
      <c r="K95" s="59">
        <f t="shared" si="16"/>
        <v>1.13685</v>
      </c>
      <c r="L95" s="25">
        <v>4</v>
      </c>
      <c r="M95" s="16">
        <f t="shared" si="17"/>
        <v>4.5474</v>
      </c>
      <c r="N95" s="16">
        <v>4547.4</v>
      </c>
      <c r="O95" s="23" t="str">
        <f t="shared" si="12"/>
        <v>https://prozorro.gov.ua/tender/UA-2023-09-19-013558-a</v>
      </c>
      <c r="P95" s="18">
        <v>45188</v>
      </c>
      <c r="Q95" s="72" t="s">
        <v>237</v>
      </c>
      <c r="R95" s="59">
        <f t="shared" si="18"/>
        <v>1.13685</v>
      </c>
      <c r="S95" s="25">
        <v>4</v>
      </c>
      <c r="T95" s="60">
        <f t="shared" si="14"/>
        <v>4.5474</v>
      </c>
      <c r="U95" s="16">
        <v>4547.4</v>
      </c>
      <c r="V95" s="18">
        <v>45187</v>
      </c>
      <c r="W95" s="62"/>
      <c r="X95" s="37"/>
    </row>
    <row r="96" spans="1:24" ht="63.75" thickBot="1">
      <c r="A96" s="34">
        <v>88</v>
      </c>
      <c r="B96" s="65" t="s">
        <v>283</v>
      </c>
      <c r="C96" s="79" t="s">
        <v>106</v>
      </c>
      <c r="D96" s="11" t="str">
        <f t="shared" si="11"/>
        <v>https://prozorro.gov.ua/tender/UA-2023-09-21-007594-a</v>
      </c>
      <c r="E96" s="11" t="s">
        <v>294</v>
      </c>
      <c r="F96" s="11" t="s">
        <v>295</v>
      </c>
      <c r="G96" s="14" t="s">
        <v>139</v>
      </c>
      <c r="H96" s="59">
        <f t="shared" si="15"/>
        <v>7.066979999999999</v>
      </c>
      <c r="I96" s="65">
        <v>4</v>
      </c>
      <c r="J96" s="66">
        <f t="shared" si="13"/>
        <v>28.267919999999997</v>
      </c>
      <c r="K96" s="59">
        <f t="shared" si="16"/>
        <v>7.066979999999999</v>
      </c>
      <c r="L96" s="65">
        <v>4</v>
      </c>
      <c r="M96" s="16">
        <f t="shared" si="17"/>
        <v>28.267919999999997</v>
      </c>
      <c r="N96" s="16">
        <v>28267.92</v>
      </c>
      <c r="O96" s="23" t="str">
        <f t="shared" si="12"/>
        <v>https://prozorro.gov.ua/tender/UA-2023-09-21-007594-a</v>
      </c>
      <c r="P96" s="18">
        <v>45190</v>
      </c>
      <c r="Q96" s="72" t="s">
        <v>238</v>
      </c>
      <c r="R96" s="59">
        <f t="shared" si="18"/>
        <v>7.066979999999999</v>
      </c>
      <c r="S96" s="65">
        <v>4</v>
      </c>
      <c r="T96" s="60">
        <f t="shared" si="14"/>
        <v>28.267919999999997</v>
      </c>
      <c r="U96" s="16">
        <v>28267.92</v>
      </c>
      <c r="V96" s="18">
        <v>45188</v>
      </c>
      <c r="W96" s="76"/>
      <c r="X96" s="38"/>
    </row>
    <row r="97" spans="1:24" ht="63">
      <c r="A97" s="26">
        <v>89</v>
      </c>
      <c r="B97" s="77" t="s">
        <v>283</v>
      </c>
      <c r="C97" s="79" t="s">
        <v>107</v>
      </c>
      <c r="D97" s="11" t="str">
        <f t="shared" si="11"/>
        <v>https://prozorro.gov.ua/tender/UA-2023-09-21-008237-a</v>
      </c>
      <c r="E97" s="11" t="s">
        <v>294</v>
      </c>
      <c r="F97" s="11" t="s">
        <v>295</v>
      </c>
      <c r="G97" s="14" t="s">
        <v>139</v>
      </c>
      <c r="H97" s="59">
        <v>8.85</v>
      </c>
      <c r="I97" s="67" t="s">
        <v>285</v>
      </c>
      <c r="J97" s="68">
        <f t="shared" si="13"/>
        <v>8.8485</v>
      </c>
      <c r="K97" s="59">
        <v>8.85</v>
      </c>
      <c r="L97" s="69" t="s">
        <v>285</v>
      </c>
      <c r="M97" s="16">
        <f t="shared" si="17"/>
        <v>8.8485</v>
      </c>
      <c r="N97" s="16">
        <v>8848.5</v>
      </c>
      <c r="O97" s="23" t="str">
        <f t="shared" si="12"/>
        <v>https://prozorro.gov.ua/tender/UA-2023-09-21-008237-a</v>
      </c>
      <c r="P97" s="18">
        <v>45190</v>
      </c>
      <c r="Q97" s="72" t="s">
        <v>239</v>
      </c>
      <c r="R97" s="59">
        <v>8.85</v>
      </c>
      <c r="S97" s="69" t="s">
        <v>285</v>
      </c>
      <c r="T97" s="60">
        <f t="shared" si="14"/>
        <v>8.8485</v>
      </c>
      <c r="U97" s="16">
        <v>8848.5</v>
      </c>
      <c r="V97" s="18">
        <v>45189</v>
      </c>
      <c r="W97" s="62"/>
      <c r="X97" s="37"/>
    </row>
    <row r="98" spans="1:24" ht="32.25" thickBot="1">
      <c r="A98" s="34">
        <v>90</v>
      </c>
      <c r="B98" s="62" t="s">
        <v>283</v>
      </c>
      <c r="C98" s="79" t="s">
        <v>108</v>
      </c>
      <c r="D98" s="11" t="str">
        <f t="shared" si="11"/>
        <v>https://prozorro.gov.ua/tender/UA-2023-09-21-008507-a</v>
      </c>
      <c r="E98" s="48" t="s">
        <v>293</v>
      </c>
      <c r="F98" s="11" t="s">
        <v>303</v>
      </c>
      <c r="G98" s="14" t="s">
        <v>139</v>
      </c>
      <c r="H98" s="59">
        <f t="shared" si="15"/>
        <v>0.060419999999999995</v>
      </c>
      <c r="I98" s="62">
        <v>700</v>
      </c>
      <c r="J98" s="70">
        <f t="shared" si="13"/>
        <v>42.294</v>
      </c>
      <c r="K98" s="59">
        <f t="shared" si="16"/>
        <v>0.060419999999999995</v>
      </c>
      <c r="L98" s="62">
        <v>700</v>
      </c>
      <c r="M98" s="16">
        <f t="shared" si="17"/>
        <v>42.294</v>
      </c>
      <c r="N98" s="16">
        <v>42294</v>
      </c>
      <c r="O98" s="23" t="str">
        <f t="shared" si="12"/>
        <v>https://prozorro.gov.ua/tender/UA-2023-09-21-008507-a</v>
      </c>
      <c r="P98" s="18">
        <v>45190</v>
      </c>
      <c r="Q98" s="72" t="s">
        <v>240</v>
      </c>
      <c r="R98" s="59">
        <f t="shared" si="18"/>
        <v>0.060419999999999995</v>
      </c>
      <c r="S98" s="62">
        <v>700</v>
      </c>
      <c r="T98" s="60">
        <f t="shared" si="14"/>
        <v>42.294</v>
      </c>
      <c r="U98" s="16">
        <v>42294</v>
      </c>
      <c r="V98" s="18">
        <v>45189</v>
      </c>
      <c r="W98" s="62"/>
      <c r="X98" s="37"/>
    </row>
    <row r="99" spans="1:24" ht="78.75">
      <c r="A99" s="26">
        <v>91</v>
      </c>
      <c r="B99" s="62" t="s">
        <v>284</v>
      </c>
      <c r="C99" s="79" t="s">
        <v>109</v>
      </c>
      <c r="D99" s="11" t="str">
        <f t="shared" si="11"/>
        <v>https://prozorro.gov.ua/tender/UA-2023-09-27-001605-a</v>
      </c>
      <c r="E99" s="11" t="s">
        <v>294</v>
      </c>
      <c r="F99" s="11" t="s">
        <v>297</v>
      </c>
      <c r="G99" s="14" t="s">
        <v>140</v>
      </c>
      <c r="H99" s="59">
        <f t="shared" si="15"/>
        <v>6.7</v>
      </c>
      <c r="I99" s="62">
        <v>1</v>
      </c>
      <c r="J99" s="70">
        <f t="shared" si="13"/>
        <v>6.7</v>
      </c>
      <c r="K99" s="59">
        <f t="shared" si="16"/>
        <v>6.7</v>
      </c>
      <c r="L99" s="62">
        <v>1</v>
      </c>
      <c r="M99" s="16">
        <f t="shared" si="17"/>
        <v>6.7</v>
      </c>
      <c r="N99" s="16">
        <v>6700</v>
      </c>
      <c r="O99" s="23" t="str">
        <f t="shared" si="12"/>
        <v>https://prozorro.gov.ua/tender/UA-2023-09-27-001605-a</v>
      </c>
      <c r="P99" s="18">
        <v>45196</v>
      </c>
      <c r="Q99" s="72" t="s">
        <v>241</v>
      </c>
      <c r="R99" s="59">
        <f t="shared" si="18"/>
        <v>6.7</v>
      </c>
      <c r="S99" s="62">
        <v>1</v>
      </c>
      <c r="T99" s="60">
        <f t="shared" si="14"/>
        <v>6.7</v>
      </c>
      <c r="U99" s="16">
        <v>6700</v>
      </c>
      <c r="V99" s="18">
        <v>45195</v>
      </c>
      <c r="W99" s="62"/>
      <c r="X99" s="37"/>
    </row>
    <row r="100" spans="1:24" ht="32.25" thickBot="1">
      <c r="A100" s="34">
        <v>92</v>
      </c>
      <c r="B100" s="62" t="s">
        <v>140</v>
      </c>
      <c r="C100" s="79" t="s">
        <v>110</v>
      </c>
      <c r="D100" s="11" t="str">
        <f t="shared" si="11"/>
        <v>https://prozorro.gov.ua/tender/UA-2023-10-02-011745-a</v>
      </c>
      <c r="E100" s="48" t="s">
        <v>293</v>
      </c>
      <c r="F100" s="11" t="s">
        <v>303</v>
      </c>
      <c r="G100" s="14" t="s">
        <v>140</v>
      </c>
      <c r="H100" s="59">
        <f t="shared" si="15"/>
        <v>3.78</v>
      </c>
      <c r="I100" s="62">
        <v>1</v>
      </c>
      <c r="J100" s="70">
        <f t="shared" si="13"/>
        <v>3.78</v>
      </c>
      <c r="K100" s="59">
        <f t="shared" si="16"/>
        <v>3.78</v>
      </c>
      <c r="L100" s="62">
        <v>1</v>
      </c>
      <c r="M100" s="16">
        <f t="shared" si="17"/>
        <v>3.78</v>
      </c>
      <c r="N100" s="16">
        <v>3780</v>
      </c>
      <c r="O100" s="23" t="str">
        <f t="shared" si="12"/>
        <v>https://prozorro.gov.ua/tender/UA-2023-10-02-011745-a</v>
      </c>
      <c r="P100" s="18">
        <v>45201</v>
      </c>
      <c r="Q100" s="72" t="s">
        <v>242</v>
      </c>
      <c r="R100" s="59">
        <f t="shared" si="18"/>
        <v>3.78</v>
      </c>
      <c r="S100" s="62">
        <v>1</v>
      </c>
      <c r="T100" s="60">
        <f t="shared" si="14"/>
        <v>3.78</v>
      </c>
      <c r="U100" s="16">
        <v>3780</v>
      </c>
      <c r="V100" s="18">
        <v>45201</v>
      </c>
      <c r="W100" s="62"/>
      <c r="X100" s="37"/>
    </row>
    <row r="101" spans="1:24" ht="63">
      <c r="A101" s="26">
        <v>93</v>
      </c>
      <c r="B101" s="62" t="s">
        <v>283</v>
      </c>
      <c r="C101" s="79" t="s">
        <v>111</v>
      </c>
      <c r="D101" s="11" t="str">
        <f t="shared" si="11"/>
        <v>https://prozorro.gov.ua/tender/UA-2023-10-13-003429-a</v>
      </c>
      <c r="E101" s="11" t="s">
        <v>294</v>
      </c>
      <c r="F101" s="11" t="s">
        <v>295</v>
      </c>
      <c r="G101" s="14" t="s">
        <v>139</v>
      </c>
      <c r="H101" s="59">
        <f t="shared" si="15"/>
        <v>0.21153627906976744</v>
      </c>
      <c r="I101" s="62">
        <v>43</v>
      </c>
      <c r="J101" s="70">
        <f t="shared" si="13"/>
        <v>9.09606</v>
      </c>
      <c r="K101" s="59">
        <f t="shared" si="16"/>
        <v>0.21153627906976744</v>
      </c>
      <c r="L101" s="62">
        <v>43</v>
      </c>
      <c r="M101" s="16">
        <f t="shared" si="17"/>
        <v>9.09606</v>
      </c>
      <c r="N101" s="16">
        <v>9096.06</v>
      </c>
      <c r="O101" s="23" t="str">
        <f t="shared" si="12"/>
        <v>https://prozorro.gov.ua/tender/UA-2023-10-13-003429-a</v>
      </c>
      <c r="P101" s="18">
        <v>45212</v>
      </c>
      <c r="Q101" s="72" t="s">
        <v>243</v>
      </c>
      <c r="R101" s="59">
        <f t="shared" si="18"/>
        <v>0.21153627906976744</v>
      </c>
      <c r="S101" s="62">
        <v>43</v>
      </c>
      <c r="T101" s="60">
        <f t="shared" si="14"/>
        <v>9.09606</v>
      </c>
      <c r="U101" s="16">
        <v>9096.06</v>
      </c>
      <c r="V101" s="18">
        <v>45211</v>
      </c>
      <c r="W101" s="62"/>
      <c r="X101" s="37"/>
    </row>
    <row r="102" spans="1:24" ht="63.75" thickBot="1">
      <c r="A102" s="34">
        <v>94</v>
      </c>
      <c r="B102" s="62" t="s">
        <v>283</v>
      </c>
      <c r="C102" s="79" t="s">
        <v>112</v>
      </c>
      <c r="D102" s="11" t="str">
        <f t="shared" si="11"/>
        <v>https://prozorro.gov.ua/tender/UA-2023-10-18-011709-a</v>
      </c>
      <c r="E102" s="11" t="s">
        <v>294</v>
      </c>
      <c r="F102" s="11" t="s">
        <v>295</v>
      </c>
      <c r="G102" s="14" t="s">
        <v>139</v>
      </c>
      <c r="H102" s="59">
        <f t="shared" si="15"/>
        <v>2.4</v>
      </c>
      <c r="I102" s="62">
        <v>1</v>
      </c>
      <c r="J102" s="70">
        <f t="shared" si="13"/>
        <v>2.4</v>
      </c>
      <c r="K102" s="59">
        <f t="shared" si="16"/>
        <v>2.4</v>
      </c>
      <c r="L102" s="62">
        <v>1</v>
      </c>
      <c r="M102" s="16">
        <f t="shared" si="17"/>
        <v>2.4</v>
      </c>
      <c r="N102" s="16">
        <v>2400</v>
      </c>
      <c r="O102" s="23" t="str">
        <f t="shared" si="12"/>
        <v>https://prozorro.gov.ua/tender/UA-2023-10-18-011709-a</v>
      </c>
      <c r="P102" s="18">
        <v>45217</v>
      </c>
      <c r="Q102" s="72" t="s">
        <v>244</v>
      </c>
      <c r="R102" s="59">
        <f t="shared" si="18"/>
        <v>2.4</v>
      </c>
      <c r="S102" s="62">
        <v>1</v>
      </c>
      <c r="T102" s="60">
        <f t="shared" si="14"/>
        <v>2.4</v>
      </c>
      <c r="U102" s="16">
        <v>2400</v>
      </c>
      <c r="V102" s="18">
        <v>45217</v>
      </c>
      <c r="W102" s="62"/>
      <c r="X102" s="37"/>
    </row>
    <row r="103" spans="1:24" ht="84" customHeight="1">
      <c r="A103" s="26">
        <v>95</v>
      </c>
      <c r="B103" s="62" t="s">
        <v>283</v>
      </c>
      <c r="C103" s="79" t="s">
        <v>113</v>
      </c>
      <c r="D103" s="11" t="str">
        <f t="shared" si="11"/>
        <v>https://prozorro.gov.ua/tender/UA-2023-10-20-009462-a</v>
      </c>
      <c r="E103" s="48" t="s">
        <v>293</v>
      </c>
      <c r="F103" s="11" t="s">
        <v>303</v>
      </c>
      <c r="G103" s="14" t="s">
        <v>139</v>
      </c>
      <c r="H103" s="59">
        <f t="shared" si="15"/>
        <v>31.10625</v>
      </c>
      <c r="I103" s="62">
        <v>4</v>
      </c>
      <c r="J103" s="70">
        <f aca="true" t="shared" si="19" ref="J103:J136">M103</f>
        <v>124.425</v>
      </c>
      <c r="K103" s="59">
        <f t="shared" si="16"/>
        <v>31.10625</v>
      </c>
      <c r="L103" s="62">
        <v>4</v>
      </c>
      <c r="M103" s="16">
        <f t="shared" si="17"/>
        <v>124.425</v>
      </c>
      <c r="N103" s="16">
        <v>124425</v>
      </c>
      <c r="O103" s="23" t="str">
        <f t="shared" si="12"/>
        <v>https://prozorro.gov.ua/tender/UA-2023-10-20-009462-a</v>
      </c>
      <c r="P103" s="18">
        <v>45219</v>
      </c>
      <c r="Q103" s="72" t="s">
        <v>245</v>
      </c>
      <c r="R103" s="18" t="s">
        <v>304</v>
      </c>
      <c r="S103" s="62">
        <v>4</v>
      </c>
      <c r="T103" s="18" t="s">
        <v>304</v>
      </c>
      <c r="U103" s="16"/>
      <c r="V103" s="18" t="s">
        <v>304</v>
      </c>
      <c r="W103" s="69" t="s">
        <v>282</v>
      </c>
      <c r="X103" s="37"/>
    </row>
    <row r="104" spans="1:24" ht="63.75" thickBot="1">
      <c r="A104" s="34">
        <v>96</v>
      </c>
      <c r="B104" s="62" t="s">
        <v>283</v>
      </c>
      <c r="C104" s="79" t="s">
        <v>114</v>
      </c>
      <c r="D104" s="11" t="str">
        <f t="shared" si="11"/>
        <v>https://prozorro.gov.ua/tender/UA-2023-10-24-005290-a</v>
      </c>
      <c r="E104" s="11" t="s">
        <v>294</v>
      </c>
      <c r="F104" s="11" t="s">
        <v>295</v>
      </c>
      <c r="G104" s="14" t="s">
        <v>139</v>
      </c>
      <c r="H104" s="59">
        <f t="shared" si="15"/>
        <v>1.5376054421768708</v>
      </c>
      <c r="I104" s="62">
        <v>147</v>
      </c>
      <c r="J104" s="70">
        <f t="shared" si="19"/>
        <v>226.028</v>
      </c>
      <c r="K104" s="59">
        <f t="shared" si="16"/>
        <v>1.5376054421768708</v>
      </c>
      <c r="L104" s="62">
        <v>147</v>
      </c>
      <c r="M104" s="16">
        <f t="shared" si="17"/>
        <v>226.028</v>
      </c>
      <c r="N104" s="16">
        <v>226028</v>
      </c>
      <c r="O104" s="23" t="str">
        <f t="shared" si="12"/>
        <v>https://prozorro.gov.ua/tender/UA-2023-10-24-005290-a</v>
      </c>
      <c r="P104" s="18">
        <v>45223</v>
      </c>
      <c r="Q104" s="72" t="s">
        <v>246</v>
      </c>
      <c r="R104" s="59">
        <f t="shared" si="18"/>
        <v>1.475795918367347</v>
      </c>
      <c r="S104" s="62">
        <v>147</v>
      </c>
      <c r="T104" s="60">
        <f t="shared" si="14"/>
        <v>216.942</v>
      </c>
      <c r="U104" s="16">
        <v>216942</v>
      </c>
      <c r="V104" s="18">
        <v>45251</v>
      </c>
      <c r="W104" s="62"/>
      <c r="X104" s="37"/>
    </row>
    <row r="105" spans="1:24" ht="63">
      <c r="A105" s="26">
        <v>97</v>
      </c>
      <c r="B105" s="62" t="s">
        <v>283</v>
      </c>
      <c r="C105" s="79" t="s">
        <v>75</v>
      </c>
      <c r="D105" s="11" t="str">
        <f t="shared" si="11"/>
        <v>https://prozorro.gov.ua/tender/UA-2023-10-30-004445-a</v>
      </c>
      <c r="E105" s="11" t="s">
        <v>294</v>
      </c>
      <c r="F105" s="11" t="s">
        <v>295</v>
      </c>
      <c r="G105" s="14" t="s">
        <v>139</v>
      </c>
      <c r="H105" s="59">
        <v>1.93</v>
      </c>
      <c r="I105" s="69" t="s">
        <v>285</v>
      </c>
      <c r="J105" s="70">
        <f t="shared" si="19"/>
        <v>1.92952</v>
      </c>
      <c r="K105" s="59">
        <v>1.93</v>
      </c>
      <c r="L105" s="69" t="s">
        <v>285</v>
      </c>
      <c r="M105" s="16">
        <f t="shared" si="17"/>
        <v>1.92952</v>
      </c>
      <c r="N105" s="16">
        <v>1929.52</v>
      </c>
      <c r="O105" s="23" t="str">
        <f t="shared" si="12"/>
        <v>https://prozorro.gov.ua/tender/UA-2023-10-30-004445-a</v>
      </c>
      <c r="P105" s="18">
        <v>45229</v>
      </c>
      <c r="Q105" s="72" t="s">
        <v>247</v>
      </c>
      <c r="R105" s="59">
        <v>1.93</v>
      </c>
      <c r="S105" s="69" t="s">
        <v>285</v>
      </c>
      <c r="T105" s="60">
        <f t="shared" si="14"/>
        <v>1.92952</v>
      </c>
      <c r="U105" s="16">
        <v>1929.52</v>
      </c>
      <c r="V105" s="18">
        <v>45226</v>
      </c>
      <c r="W105" s="62"/>
      <c r="X105" s="37"/>
    </row>
    <row r="106" spans="1:24" ht="63.75" thickBot="1">
      <c r="A106" s="34">
        <v>98</v>
      </c>
      <c r="B106" s="62" t="s">
        <v>289</v>
      </c>
      <c r="C106" s="80" t="s">
        <v>115</v>
      </c>
      <c r="D106" s="11" t="str">
        <f t="shared" si="11"/>
        <v>https://prozorro.gov.ua/tender/UA-2023-10-31-010632-a</v>
      </c>
      <c r="E106" s="11" t="s">
        <v>291</v>
      </c>
      <c r="F106" s="11" t="s">
        <v>296</v>
      </c>
      <c r="G106" s="49" t="s">
        <v>146</v>
      </c>
      <c r="H106" s="59">
        <f t="shared" si="15"/>
        <v>579.192</v>
      </c>
      <c r="I106" s="62">
        <v>1</v>
      </c>
      <c r="J106" s="70">
        <f t="shared" si="19"/>
        <v>579.192</v>
      </c>
      <c r="K106" s="59">
        <f t="shared" si="16"/>
        <v>579.192</v>
      </c>
      <c r="L106" s="62">
        <v>1</v>
      </c>
      <c r="M106" s="22">
        <f t="shared" si="17"/>
        <v>579.192</v>
      </c>
      <c r="N106" s="22">
        <v>579192</v>
      </c>
      <c r="O106" s="23" t="str">
        <f t="shared" si="12"/>
        <v>https://prozorro.gov.ua/tender/UA-2023-10-31-010632-a</v>
      </c>
      <c r="P106" s="51">
        <v>45230</v>
      </c>
      <c r="Q106" s="73" t="s">
        <v>248</v>
      </c>
      <c r="R106" s="18" t="s">
        <v>304</v>
      </c>
      <c r="S106" s="62">
        <v>1</v>
      </c>
      <c r="T106" s="18" t="s">
        <v>304</v>
      </c>
      <c r="U106" s="16"/>
      <c r="V106" s="18" t="s">
        <v>304</v>
      </c>
      <c r="W106" s="69" t="s">
        <v>282</v>
      </c>
      <c r="X106" s="37"/>
    </row>
    <row r="107" spans="1:24" ht="63">
      <c r="A107" s="26">
        <v>99</v>
      </c>
      <c r="B107" s="62" t="s">
        <v>283</v>
      </c>
      <c r="C107" s="80" t="s">
        <v>116</v>
      </c>
      <c r="D107" s="11" t="str">
        <f t="shared" si="11"/>
        <v>https://prozorro.gov.ua/tender/UA-2023-11-02-004764-a</v>
      </c>
      <c r="E107" s="11" t="s">
        <v>294</v>
      </c>
      <c r="F107" s="11" t="s">
        <v>295</v>
      </c>
      <c r="G107" s="14" t="s">
        <v>139</v>
      </c>
      <c r="H107" s="59">
        <f t="shared" si="15"/>
        <v>0.01265</v>
      </c>
      <c r="I107" s="62">
        <v>1980</v>
      </c>
      <c r="J107" s="70">
        <f t="shared" si="19"/>
        <v>25.047</v>
      </c>
      <c r="K107" s="59">
        <f t="shared" si="16"/>
        <v>0.01265</v>
      </c>
      <c r="L107" s="62">
        <v>1980</v>
      </c>
      <c r="M107" s="16">
        <f t="shared" si="17"/>
        <v>25.047</v>
      </c>
      <c r="N107" s="16">
        <v>25047</v>
      </c>
      <c r="O107" s="23" t="str">
        <f t="shared" si="12"/>
        <v>https://prozorro.gov.ua/tender/UA-2023-11-02-004764-a</v>
      </c>
      <c r="P107" s="18">
        <v>45232</v>
      </c>
      <c r="Q107" s="72" t="s">
        <v>249</v>
      </c>
      <c r="R107" s="59">
        <f t="shared" si="18"/>
        <v>0.01265</v>
      </c>
      <c r="S107" s="62">
        <v>1980</v>
      </c>
      <c r="T107" s="60">
        <f t="shared" si="14"/>
        <v>25.047</v>
      </c>
      <c r="U107" s="16">
        <v>25047</v>
      </c>
      <c r="V107" s="18">
        <v>45230</v>
      </c>
      <c r="W107" s="62"/>
      <c r="X107" s="37"/>
    </row>
    <row r="108" spans="1:24" ht="63.75" thickBot="1">
      <c r="A108" s="34">
        <v>100</v>
      </c>
      <c r="B108" s="62" t="s">
        <v>289</v>
      </c>
      <c r="C108" s="80" t="s">
        <v>117</v>
      </c>
      <c r="D108" s="11" t="str">
        <f t="shared" si="11"/>
        <v>https://prozorro.gov.ua/tender/UA-2023-11-02-011477-a</v>
      </c>
      <c r="E108" s="11" t="s">
        <v>291</v>
      </c>
      <c r="F108" s="11" t="s">
        <v>296</v>
      </c>
      <c r="G108" s="49" t="s">
        <v>146</v>
      </c>
      <c r="H108" s="59">
        <f t="shared" si="15"/>
        <v>587.148</v>
      </c>
      <c r="I108" s="62">
        <v>1</v>
      </c>
      <c r="J108" s="70">
        <f t="shared" si="19"/>
        <v>587.148</v>
      </c>
      <c r="K108" s="59">
        <f t="shared" si="16"/>
        <v>587.148</v>
      </c>
      <c r="L108" s="62">
        <v>1</v>
      </c>
      <c r="M108" s="22">
        <f t="shared" si="17"/>
        <v>587.148</v>
      </c>
      <c r="N108" s="22">
        <v>587148</v>
      </c>
      <c r="O108" s="23" t="str">
        <f t="shared" si="12"/>
        <v>https://prozorro.gov.ua/tender/UA-2023-11-02-011477-a</v>
      </c>
      <c r="P108" s="51">
        <v>45232</v>
      </c>
      <c r="Q108" s="73" t="s">
        <v>250</v>
      </c>
      <c r="R108" s="59">
        <f t="shared" si="18"/>
        <v>0</v>
      </c>
      <c r="S108" s="62">
        <v>1</v>
      </c>
      <c r="T108" s="60">
        <f t="shared" si="14"/>
        <v>0</v>
      </c>
      <c r="U108" s="16"/>
      <c r="V108" s="18" t="s">
        <v>304</v>
      </c>
      <c r="W108" s="69" t="s">
        <v>282</v>
      </c>
      <c r="X108" s="37"/>
    </row>
    <row r="109" spans="1:24" ht="78.75">
      <c r="A109" s="26">
        <v>101</v>
      </c>
      <c r="B109" s="62" t="s">
        <v>284</v>
      </c>
      <c r="C109" s="79" t="s">
        <v>118</v>
      </c>
      <c r="D109" s="11" t="str">
        <f t="shared" si="11"/>
        <v>https://prozorro.gov.ua/tender/UA-2023-11-03-008223-a</v>
      </c>
      <c r="E109" s="11" t="s">
        <v>294</v>
      </c>
      <c r="F109" s="11" t="s">
        <v>297</v>
      </c>
      <c r="G109" s="14" t="s">
        <v>140</v>
      </c>
      <c r="H109" s="59">
        <f t="shared" si="15"/>
        <v>33.11021</v>
      </c>
      <c r="I109" s="62">
        <v>1</v>
      </c>
      <c r="J109" s="70">
        <f t="shared" si="19"/>
        <v>33.11021</v>
      </c>
      <c r="K109" s="59">
        <f t="shared" si="16"/>
        <v>33.11021</v>
      </c>
      <c r="L109" s="62">
        <v>1</v>
      </c>
      <c r="M109" s="16">
        <f t="shared" si="17"/>
        <v>33.11021</v>
      </c>
      <c r="N109" s="16">
        <v>33110.21</v>
      </c>
      <c r="O109" s="23" t="str">
        <f t="shared" si="12"/>
        <v>https://prozorro.gov.ua/tender/UA-2023-11-03-008223-a</v>
      </c>
      <c r="P109" s="18">
        <v>45233</v>
      </c>
      <c r="Q109" s="72" t="s">
        <v>251</v>
      </c>
      <c r="R109" s="59">
        <f t="shared" si="18"/>
        <v>26</v>
      </c>
      <c r="S109" s="62">
        <v>1</v>
      </c>
      <c r="T109" s="60">
        <f t="shared" si="14"/>
        <v>26</v>
      </c>
      <c r="U109" s="16">
        <v>26000</v>
      </c>
      <c r="V109" s="18">
        <v>45259</v>
      </c>
      <c r="W109" s="62"/>
      <c r="X109" s="37"/>
    </row>
    <row r="110" spans="1:24" ht="63.75" thickBot="1">
      <c r="A110" s="34">
        <v>102</v>
      </c>
      <c r="B110" s="62" t="s">
        <v>283</v>
      </c>
      <c r="C110" s="79" t="s">
        <v>119</v>
      </c>
      <c r="D110" s="11" t="str">
        <f t="shared" si="11"/>
        <v>https://prozorro.gov.ua/tender/UA-2023-11-06-005858-a</v>
      </c>
      <c r="E110" s="11" t="s">
        <v>294</v>
      </c>
      <c r="F110" s="11" t="s">
        <v>295</v>
      </c>
      <c r="G110" s="14" t="s">
        <v>139</v>
      </c>
      <c r="H110" s="59">
        <f t="shared" si="15"/>
        <v>0.7695</v>
      </c>
      <c r="I110" s="62">
        <v>2</v>
      </c>
      <c r="J110" s="70">
        <f t="shared" si="19"/>
        <v>1.539</v>
      </c>
      <c r="K110" s="59">
        <f t="shared" si="16"/>
        <v>0.7695</v>
      </c>
      <c r="L110" s="62">
        <v>2</v>
      </c>
      <c r="M110" s="16">
        <f t="shared" si="17"/>
        <v>1.539</v>
      </c>
      <c r="N110" s="16">
        <v>1539</v>
      </c>
      <c r="O110" s="23" t="str">
        <f t="shared" si="12"/>
        <v>https://prozorro.gov.ua/tender/UA-2023-11-06-005858-a</v>
      </c>
      <c r="P110" s="18">
        <v>45236</v>
      </c>
      <c r="Q110" s="72" t="s">
        <v>252</v>
      </c>
      <c r="R110" s="59">
        <f t="shared" si="18"/>
        <v>0.7695</v>
      </c>
      <c r="S110" s="62">
        <v>2</v>
      </c>
      <c r="T110" s="60">
        <f t="shared" si="14"/>
        <v>1.539</v>
      </c>
      <c r="U110" s="16">
        <v>1539</v>
      </c>
      <c r="V110" s="18">
        <v>45232</v>
      </c>
      <c r="W110" s="62"/>
      <c r="X110" s="37"/>
    </row>
    <row r="111" spans="1:24" ht="100.5" customHeight="1">
      <c r="A111" s="26">
        <v>103</v>
      </c>
      <c r="B111" s="62" t="s">
        <v>284</v>
      </c>
      <c r="C111" s="79" t="s">
        <v>120</v>
      </c>
      <c r="D111" s="11" t="str">
        <f t="shared" si="11"/>
        <v>https://prozorro.gov.ua/tender/UA-2023-11-06-014091-a</v>
      </c>
      <c r="E111" s="48" t="s">
        <v>293</v>
      </c>
      <c r="F111" s="11" t="s">
        <v>297</v>
      </c>
      <c r="G111" s="14" t="s">
        <v>140</v>
      </c>
      <c r="H111" s="59">
        <f t="shared" si="15"/>
        <v>86.353</v>
      </c>
      <c r="I111" s="62">
        <v>1</v>
      </c>
      <c r="J111" s="70">
        <f t="shared" si="19"/>
        <v>86.353</v>
      </c>
      <c r="K111" s="59">
        <f t="shared" si="16"/>
        <v>86.353</v>
      </c>
      <c r="L111" s="62">
        <v>1</v>
      </c>
      <c r="M111" s="16">
        <f t="shared" si="17"/>
        <v>86.353</v>
      </c>
      <c r="N111" s="16">
        <v>86353</v>
      </c>
      <c r="O111" s="23" t="str">
        <f t="shared" si="12"/>
        <v>https://prozorro.gov.ua/tender/UA-2023-11-06-014091-a</v>
      </c>
      <c r="P111" s="18">
        <v>45236</v>
      </c>
      <c r="Q111" s="72" t="s">
        <v>253</v>
      </c>
      <c r="R111" s="18" t="s">
        <v>304</v>
      </c>
      <c r="S111" s="62">
        <v>1</v>
      </c>
      <c r="T111" s="18" t="s">
        <v>304</v>
      </c>
      <c r="U111" s="16"/>
      <c r="V111" s="18" t="s">
        <v>304</v>
      </c>
      <c r="W111" s="69" t="s">
        <v>280</v>
      </c>
      <c r="X111" s="37"/>
    </row>
    <row r="112" spans="1:24" ht="63.75" thickBot="1">
      <c r="A112" s="34">
        <v>104</v>
      </c>
      <c r="B112" s="62" t="s">
        <v>283</v>
      </c>
      <c r="C112" s="79" t="s">
        <v>121</v>
      </c>
      <c r="D112" s="11" t="str">
        <f t="shared" si="11"/>
        <v>https://prozorro.gov.ua/tender/UA-2023-11-07-012414-a</v>
      </c>
      <c r="E112" s="11" t="s">
        <v>294</v>
      </c>
      <c r="F112" s="11" t="s">
        <v>295</v>
      </c>
      <c r="G112" s="14" t="s">
        <v>139</v>
      </c>
      <c r="H112" s="59">
        <f t="shared" si="15"/>
        <v>2.8269027777777778</v>
      </c>
      <c r="I112" s="62">
        <v>72</v>
      </c>
      <c r="J112" s="70">
        <f t="shared" si="19"/>
        <v>203.537</v>
      </c>
      <c r="K112" s="59">
        <f t="shared" si="16"/>
        <v>2.8269027777777778</v>
      </c>
      <c r="L112" s="62">
        <v>72</v>
      </c>
      <c r="M112" s="16">
        <f t="shared" si="17"/>
        <v>203.537</v>
      </c>
      <c r="N112" s="16">
        <v>203537</v>
      </c>
      <c r="O112" s="23" t="str">
        <f t="shared" si="12"/>
        <v>https://prozorro.gov.ua/tender/UA-2023-11-07-012414-a</v>
      </c>
      <c r="P112" s="18">
        <v>45237</v>
      </c>
      <c r="Q112" s="72" t="s">
        <v>254</v>
      </c>
      <c r="R112" s="59">
        <f t="shared" si="18"/>
        <v>2.418</v>
      </c>
      <c r="S112" s="62">
        <v>72</v>
      </c>
      <c r="T112" s="60">
        <f t="shared" si="14"/>
        <v>174.096</v>
      </c>
      <c r="U112" s="16">
        <v>174096</v>
      </c>
      <c r="V112" s="18">
        <v>45265</v>
      </c>
      <c r="W112" s="62"/>
      <c r="X112" s="37"/>
    </row>
    <row r="113" spans="1:24" ht="96.75" customHeight="1">
      <c r="A113" s="26">
        <v>105</v>
      </c>
      <c r="B113" s="62" t="s">
        <v>283</v>
      </c>
      <c r="C113" s="79" t="s">
        <v>122</v>
      </c>
      <c r="D113" s="11" t="str">
        <f t="shared" si="11"/>
        <v>https://prozorro.gov.ua/tender/UA-2023-11-08-013399-a</v>
      </c>
      <c r="E113" s="11" t="s">
        <v>294</v>
      </c>
      <c r="F113" s="11" t="s">
        <v>295</v>
      </c>
      <c r="G113" s="14" t="s">
        <v>141</v>
      </c>
      <c r="H113" s="59">
        <f t="shared" si="15"/>
        <v>0.03923485714285714</v>
      </c>
      <c r="I113" s="62">
        <v>7000</v>
      </c>
      <c r="J113" s="70">
        <f t="shared" si="19"/>
        <v>274.644</v>
      </c>
      <c r="K113" s="59">
        <f t="shared" si="16"/>
        <v>0.03923485714285714</v>
      </c>
      <c r="L113" s="62">
        <v>7000</v>
      </c>
      <c r="M113" s="16">
        <f t="shared" si="17"/>
        <v>274.644</v>
      </c>
      <c r="N113" s="22">
        <v>274644</v>
      </c>
      <c r="O113" s="23" t="str">
        <f t="shared" si="12"/>
        <v>https://prozorro.gov.ua/tender/UA-2023-11-08-013399-a</v>
      </c>
      <c r="P113" s="18">
        <v>45238</v>
      </c>
      <c r="Q113" s="72" t="s">
        <v>255</v>
      </c>
      <c r="R113" s="18" t="s">
        <v>304</v>
      </c>
      <c r="S113" s="62">
        <v>7000</v>
      </c>
      <c r="T113" s="18" t="s">
        <v>304</v>
      </c>
      <c r="U113" s="16"/>
      <c r="V113" s="18" t="s">
        <v>304</v>
      </c>
      <c r="W113" s="69" t="s">
        <v>280</v>
      </c>
      <c r="X113" s="39"/>
    </row>
    <row r="114" spans="1:24" ht="63.75" thickBot="1">
      <c r="A114" s="34">
        <v>106</v>
      </c>
      <c r="B114" s="62" t="s">
        <v>284</v>
      </c>
      <c r="C114" s="79" t="s">
        <v>123</v>
      </c>
      <c r="D114" s="11" t="str">
        <f t="shared" si="11"/>
        <v>https://prozorro.gov.ua/tender/UA-2023-11-10-009689-a</v>
      </c>
      <c r="E114" s="11" t="s">
        <v>294</v>
      </c>
      <c r="F114" s="11" t="s">
        <v>297</v>
      </c>
      <c r="G114" s="14" t="s">
        <v>140</v>
      </c>
      <c r="H114" s="59">
        <f t="shared" si="15"/>
        <v>3.189</v>
      </c>
      <c r="I114" s="62">
        <v>1</v>
      </c>
      <c r="J114" s="70">
        <f t="shared" si="19"/>
        <v>3.189</v>
      </c>
      <c r="K114" s="59">
        <f t="shared" si="16"/>
        <v>3.189</v>
      </c>
      <c r="L114" s="62">
        <v>1</v>
      </c>
      <c r="M114" s="16">
        <f t="shared" si="17"/>
        <v>3.189</v>
      </c>
      <c r="N114" s="16">
        <v>3189</v>
      </c>
      <c r="O114" s="23" t="str">
        <f t="shared" si="12"/>
        <v>https://prozorro.gov.ua/tender/UA-2023-11-10-009689-a</v>
      </c>
      <c r="P114" s="18">
        <v>45240</v>
      </c>
      <c r="Q114" s="72" t="s">
        <v>256</v>
      </c>
      <c r="R114" s="59">
        <f t="shared" si="18"/>
        <v>2.891</v>
      </c>
      <c r="S114" s="62">
        <v>1</v>
      </c>
      <c r="T114" s="60">
        <f t="shared" si="14"/>
        <v>2.891</v>
      </c>
      <c r="U114" s="16">
        <v>2891</v>
      </c>
      <c r="V114" s="18">
        <v>45265</v>
      </c>
      <c r="W114" s="62"/>
      <c r="X114" s="37"/>
    </row>
    <row r="115" spans="1:24" ht="60">
      <c r="A115" s="26">
        <v>107</v>
      </c>
      <c r="B115" s="62" t="s">
        <v>284</v>
      </c>
      <c r="C115" s="79" t="s">
        <v>124</v>
      </c>
      <c r="D115" s="11" t="str">
        <f t="shared" si="11"/>
        <v>https://prozorro.gov.ua/tender/UA-2023-11-10-012386-a</v>
      </c>
      <c r="E115" s="48" t="s">
        <v>293</v>
      </c>
      <c r="F115" s="11" t="s">
        <v>303</v>
      </c>
      <c r="G115" s="14" t="s">
        <v>140</v>
      </c>
      <c r="H115" s="59">
        <f t="shared" si="15"/>
        <v>391</v>
      </c>
      <c r="I115" s="62">
        <v>1</v>
      </c>
      <c r="J115" s="70">
        <f t="shared" si="19"/>
        <v>391</v>
      </c>
      <c r="K115" s="59">
        <f t="shared" si="16"/>
        <v>391</v>
      </c>
      <c r="L115" s="62">
        <v>1</v>
      </c>
      <c r="M115" s="16">
        <f t="shared" si="17"/>
        <v>391</v>
      </c>
      <c r="N115" s="16">
        <v>391000</v>
      </c>
      <c r="O115" s="23" t="str">
        <f t="shared" si="12"/>
        <v>https://prozorro.gov.ua/tender/UA-2023-11-10-012386-a</v>
      </c>
      <c r="P115" s="18">
        <v>45240</v>
      </c>
      <c r="Q115" s="72" t="s">
        <v>257</v>
      </c>
      <c r="R115" s="18" t="s">
        <v>304</v>
      </c>
      <c r="S115" s="62">
        <v>1</v>
      </c>
      <c r="T115" s="18" t="s">
        <v>304</v>
      </c>
      <c r="U115" s="16"/>
      <c r="V115" s="18" t="s">
        <v>304</v>
      </c>
      <c r="W115" s="69" t="s">
        <v>282</v>
      </c>
      <c r="X115" s="37"/>
    </row>
    <row r="116" spans="1:24" ht="63.75" thickBot="1">
      <c r="A116" s="34">
        <v>108</v>
      </c>
      <c r="B116" s="62" t="s">
        <v>283</v>
      </c>
      <c r="C116" s="79" t="s">
        <v>125</v>
      </c>
      <c r="D116" s="11" t="str">
        <f t="shared" si="11"/>
        <v>https://prozorro.gov.ua/tender/UA-2023-11-21-013458-a</v>
      </c>
      <c r="E116" s="11" t="s">
        <v>294</v>
      </c>
      <c r="F116" s="11" t="s">
        <v>295</v>
      </c>
      <c r="G116" s="14" t="s">
        <v>139</v>
      </c>
      <c r="H116" s="59">
        <f t="shared" si="15"/>
        <v>9</v>
      </c>
      <c r="I116" s="62">
        <v>1</v>
      </c>
      <c r="J116" s="70">
        <f t="shared" si="19"/>
        <v>9</v>
      </c>
      <c r="K116" s="59">
        <f t="shared" si="16"/>
        <v>9</v>
      </c>
      <c r="L116" s="62">
        <v>1</v>
      </c>
      <c r="M116" s="16">
        <f t="shared" si="17"/>
        <v>9</v>
      </c>
      <c r="N116" s="16">
        <v>9000</v>
      </c>
      <c r="O116" s="23" t="str">
        <f t="shared" si="12"/>
        <v>https://prozorro.gov.ua/tender/UA-2023-11-21-013458-a</v>
      </c>
      <c r="P116" s="18">
        <v>45251</v>
      </c>
      <c r="Q116" s="72" t="s">
        <v>258</v>
      </c>
      <c r="R116" s="59">
        <f t="shared" si="18"/>
        <v>9</v>
      </c>
      <c r="S116" s="62">
        <v>1</v>
      </c>
      <c r="T116" s="60">
        <f t="shared" si="14"/>
        <v>9</v>
      </c>
      <c r="U116" s="16">
        <v>9000</v>
      </c>
      <c r="V116" s="18">
        <v>45250</v>
      </c>
      <c r="W116" s="62"/>
      <c r="X116" s="37"/>
    </row>
    <row r="117" spans="1:24" ht="31.5">
      <c r="A117" s="26">
        <v>109</v>
      </c>
      <c r="B117" s="62" t="s">
        <v>284</v>
      </c>
      <c r="C117" s="79" t="s">
        <v>120</v>
      </c>
      <c r="D117" s="11" t="str">
        <f t="shared" si="11"/>
        <v>https://prozorro.gov.ua/tender/UA-2023-11-21-015790-a</v>
      </c>
      <c r="E117" s="48" t="s">
        <v>293</v>
      </c>
      <c r="F117" s="11" t="s">
        <v>303</v>
      </c>
      <c r="G117" s="14" t="s">
        <v>140</v>
      </c>
      <c r="H117" s="59">
        <f t="shared" si="15"/>
        <v>86.353</v>
      </c>
      <c r="I117" s="62">
        <v>1</v>
      </c>
      <c r="J117" s="70">
        <f t="shared" si="19"/>
        <v>86.353</v>
      </c>
      <c r="K117" s="59">
        <f t="shared" si="16"/>
        <v>86.353</v>
      </c>
      <c r="L117" s="62">
        <v>1</v>
      </c>
      <c r="M117" s="16">
        <f t="shared" si="17"/>
        <v>86.353</v>
      </c>
      <c r="N117" s="16">
        <v>86353</v>
      </c>
      <c r="O117" s="23" t="str">
        <f t="shared" si="12"/>
        <v>https://prozorro.gov.ua/tender/UA-2023-11-21-015790-a</v>
      </c>
      <c r="P117" s="18">
        <v>45251</v>
      </c>
      <c r="Q117" s="72" t="s">
        <v>259</v>
      </c>
      <c r="R117" s="59">
        <f t="shared" si="18"/>
        <v>86.1</v>
      </c>
      <c r="S117" s="62">
        <v>1</v>
      </c>
      <c r="T117" s="60">
        <f t="shared" si="14"/>
        <v>86.1</v>
      </c>
      <c r="U117" s="16">
        <v>86100</v>
      </c>
      <c r="V117" s="18">
        <v>45271</v>
      </c>
      <c r="W117" s="62"/>
      <c r="X117" s="37"/>
    </row>
    <row r="118" spans="1:24" ht="79.5" thickBot="1">
      <c r="A118" s="34">
        <v>110</v>
      </c>
      <c r="B118" s="62" t="s">
        <v>283</v>
      </c>
      <c r="C118" s="79" t="s">
        <v>122</v>
      </c>
      <c r="D118" s="11" t="str">
        <f t="shared" si="11"/>
        <v>https://prozorro.gov.ua/tender/UA-2023-11-22-003354-a</v>
      </c>
      <c r="E118" s="11" t="s">
        <v>294</v>
      </c>
      <c r="F118" s="11" t="s">
        <v>295</v>
      </c>
      <c r="G118" s="14" t="s">
        <v>141</v>
      </c>
      <c r="H118" s="59">
        <f t="shared" si="15"/>
        <v>0.057217500000000004</v>
      </c>
      <c r="I118" s="62">
        <v>4800</v>
      </c>
      <c r="J118" s="70">
        <f t="shared" si="19"/>
        <v>274.644</v>
      </c>
      <c r="K118" s="59">
        <f t="shared" si="16"/>
        <v>0.057217500000000004</v>
      </c>
      <c r="L118" s="62">
        <v>4800</v>
      </c>
      <c r="M118" s="16">
        <f t="shared" si="17"/>
        <v>274.644</v>
      </c>
      <c r="N118" s="22">
        <v>274644</v>
      </c>
      <c r="O118" s="23" t="str">
        <f t="shared" si="12"/>
        <v>https://prozorro.gov.ua/tender/UA-2023-11-22-003354-a</v>
      </c>
      <c r="P118" s="18">
        <v>45252</v>
      </c>
      <c r="Q118" s="72" t="s">
        <v>260</v>
      </c>
      <c r="R118" s="59">
        <f t="shared" si="18"/>
        <v>0.055499999999999994</v>
      </c>
      <c r="S118" s="62">
        <v>4800</v>
      </c>
      <c r="T118" s="60">
        <f t="shared" si="14"/>
        <v>266.4</v>
      </c>
      <c r="U118" s="16">
        <v>266400</v>
      </c>
      <c r="V118" s="18">
        <v>45267</v>
      </c>
      <c r="W118" s="62"/>
      <c r="X118" s="37"/>
    </row>
    <row r="119" spans="1:24" ht="63">
      <c r="A119" s="26">
        <v>111</v>
      </c>
      <c r="B119" s="62" t="s">
        <v>283</v>
      </c>
      <c r="C119" s="79" t="s">
        <v>126</v>
      </c>
      <c r="D119" s="11" t="str">
        <f t="shared" si="11"/>
        <v>https://prozorro.gov.ua/tender/UA-2023-11-23-006855-a</v>
      </c>
      <c r="E119" s="11" t="s">
        <v>294</v>
      </c>
      <c r="F119" s="11" t="s">
        <v>295</v>
      </c>
      <c r="G119" s="14" t="s">
        <v>139</v>
      </c>
      <c r="H119" s="59">
        <v>8.03</v>
      </c>
      <c r="I119" s="69" t="s">
        <v>285</v>
      </c>
      <c r="J119" s="70">
        <f t="shared" si="19"/>
        <v>8.03285</v>
      </c>
      <c r="K119" s="59">
        <v>8.03</v>
      </c>
      <c r="L119" s="69" t="s">
        <v>285</v>
      </c>
      <c r="M119" s="16">
        <f t="shared" si="17"/>
        <v>8.03285</v>
      </c>
      <c r="N119" s="16">
        <v>8032.85</v>
      </c>
      <c r="O119" s="23" t="str">
        <f t="shared" si="12"/>
        <v>https://prozorro.gov.ua/tender/UA-2023-11-23-006855-a</v>
      </c>
      <c r="P119" s="18">
        <v>45253</v>
      </c>
      <c r="Q119" s="72" t="s">
        <v>261</v>
      </c>
      <c r="R119" s="59">
        <v>8.03</v>
      </c>
      <c r="S119" s="69" t="s">
        <v>285</v>
      </c>
      <c r="T119" s="60">
        <f t="shared" si="14"/>
        <v>8.03285</v>
      </c>
      <c r="U119" s="16">
        <v>8032.85</v>
      </c>
      <c r="V119" s="18">
        <v>45250</v>
      </c>
      <c r="W119" s="62"/>
      <c r="X119" s="37"/>
    </row>
    <row r="120" spans="1:24" ht="60.75" thickBot="1">
      <c r="A120" s="34">
        <v>112</v>
      </c>
      <c r="B120" s="62" t="s">
        <v>283</v>
      </c>
      <c r="C120" s="80" t="s">
        <v>65</v>
      </c>
      <c r="D120" s="11" t="str">
        <f t="shared" si="11"/>
        <v>https://prozorro.gov.ua/tender/UA-2023-11-23-017396-a</v>
      </c>
      <c r="E120" s="11" t="s">
        <v>292</v>
      </c>
      <c r="F120" s="69" t="s">
        <v>300</v>
      </c>
      <c r="G120" s="49" t="s">
        <v>139</v>
      </c>
      <c r="H120" s="59">
        <f t="shared" si="15"/>
        <v>1.9974096385542168</v>
      </c>
      <c r="I120" s="62">
        <v>415</v>
      </c>
      <c r="J120" s="70">
        <f t="shared" si="19"/>
        <v>828.925</v>
      </c>
      <c r="K120" s="59">
        <f t="shared" si="16"/>
        <v>1.9974096385542168</v>
      </c>
      <c r="L120" s="62">
        <v>415</v>
      </c>
      <c r="M120" s="22">
        <f t="shared" si="17"/>
        <v>828.925</v>
      </c>
      <c r="N120" s="22">
        <v>828925</v>
      </c>
      <c r="O120" s="23" t="str">
        <f t="shared" si="12"/>
        <v>https://prozorro.gov.ua/tender/UA-2023-11-23-017396-a</v>
      </c>
      <c r="P120" s="51">
        <v>45253</v>
      </c>
      <c r="Q120" s="73" t="s">
        <v>262</v>
      </c>
      <c r="R120" s="18" t="s">
        <v>304</v>
      </c>
      <c r="S120" s="62">
        <v>415</v>
      </c>
      <c r="T120" s="18" t="s">
        <v>304</v>
      </c>
      <c r="U120" s="16"/>
      <c r="V120" s="18" t="s">
        <v>304</v>
      </c>
      <c r="W120" s="69" t="s">
        <v>282</v>
      </c>
      <c r="X120" s="37"/>
    </row>
    <row r="121" spans="1:24" ht="63">
      <c r="A121" s="26">
        <v>113</v>
      </c>
      <c r="B121" s="62" t="s">
        <v>283</v>
      </c>
      <c r="C121" s="79" t="s">
        <v>127</v>
      </c>
      <c r="D121" s="11" t="str">
        <f t="shared" si="11"/>
        <v>https://prozorro.gov.ua/tender/UA-2023-11-24-009638-a</v>
      </c>
      <c r="E121" s="11" t="s">
        <v>294</v>
      </c>
      <c r="F121" s="11" t="s">
        <v>295</v>
      </c>
      <c r="G121" s="14" t="s">
        <v>139</v>
      </c>
      <c r="H121" s="59">
        <f t="shared" si="15"/>
        <v>3.3</v>
      </c>
      <c r="I121" s="62">
        <v>2</v>
      </c>
      <c r="J121" s="70">
        <f t="shared" si="19"/>
        <v>6.6</v>
      </c>
      <c r="K121" s="59">
        <f t="shared" si="16"/>
        <v>3.3</v>
      </c>
      <c r="L121" s="62">
        <v>2</v>
      </c>
      <c r="M121" s="16">
        <f t="shared" si="17"/>
        <v>6.6</v>
      </c>
      <c r="N121" s="16">
        <v>6600</v>
      </c>
      <c r="O121" s="23" t="str">
        <f t="shared" si="12"/>
        <v>https://prozorro.gov.ua/tender/UA-2023-11-24-009638-a</v>
      </c>
      <c r="P121" s="18">
        <v>45254</v>
      </c>
      <c r="Q121" s="72" t="s">
        <v>263</v>
      </c>
      <c r="R121" s="59">
        <f t="shared" si="18"/>
        <v>3.3</v>
      </c>
      <c r="S121" s="62">
        <v>2</v>
      </c>
      <c r="T121" s="60">
        <f t="shared" si="14"/>
        <v>6.6</v>
      </c>
      <c r="U121" s="16">
        <v>6600</v>
      </c>
      <c r="V121" s="18">
        <v>45253</v>
      </c>
      <c r="W121" s="62"/>
      <c r="X121" s="37"/>
    </row>
    <row r="122" spans="1:24" ht="63.75" thickBot="1">
      <c r="A122" s="34">
        <v>114</v>
      </c>
      <c r="B122" s="62" t="s">
        <v>283</v>
      </c>
      <c r="C122" s="79" t="s">
        <v>128</v>
      </c>
      <c r="D122" s="11" t="str">
        <f t="shared" si="11"/>
        <v>https://prozorro.gov.ua/tender/UA-2023-11-24-012533-a</v>
      </c>
      <c r="E122" s="11" t="s">
        <v>294</v>
      </c>
      <c r="F122" s="11" t="s">
        <v>295</v>
      </c>
      <c r="G122" s="14" t="s">
        <v>150</v>
      </c>
      <c r="H122" s="59">
        <f t="shared" si="15"/>
        <v>2.966</v>
      </c>
      <c r="I122" s="62">
        <v>2</v>
      </c>
      <c r="J122" s="70">
        <f t="shared" si="19"/>
        <v>5.932</v>
      </c>
      <c r="K122" s="59">
        <f t="shared" si="16"/>
        <v>2.966</v>
      </c>
      <c r="L122" s="62">
        <v>2</v>
      </c>
      <c r="M122" s="16">
        <f t="shared" si="17"/>
        <v>5.932</v>
      </c>
      <c r="N122" s="16">
        <v>5932</v>
      </c>
      <c r="O122" s="23" t="str">
        <f t="shared" si="12"/>
        <v>https://prozorro.gov.ua/tender/UA-2023-11-24-012533-a</v>
      </c>
      <c r="P122" s="18">
        <v>45254</v>
      </c>
      <c r="Q122" s="72" t="s">
        <v>264</v>
      </c>
      <c r="R122" s="18" t="s">
        <v>304</v>
      </c>
      <c r="S122" s="62">
        <v>2</v>
      </c>
      <c r="T122" s="18" t="s">
        <v>304</v>
      </c>
      <c r="U122" s="16"/>
      <c r="V122" s="18" t="s">
        <v>304</v>
      </c>
      <c r="W122" s="69" t="s">
        <v>281</v>
      </c>
      <c r="X122" s="37"/>
    </row>
    <row r="123" spans="1:24" ht="63">
      <c r="A123" s="26">
        <v>115</v>
      </c>
      <c r="B123" s="62" t="s">
        <v>283</v>
      </c>
      <c r="C123" s="79" t="s">
        <v>62</v>
      </c>
      <c r="D123" s="11" t="str">
        <f t="shared" si="11"/>
        <v>https://prozorro.gov.ua/tender/UA-2023-11-27-001198-a</v>
      </c>
      <c r="E123" s="11" t="s">
        <v>294</v>
      </c>
      <c r="F123" s="11" t="s">
        <v>295</v>
      </c>
      <c r="G123" s="14" t="s">
        <v>139</v>
      </c>
      <c r="H123" s="59">
        <f t="shared" si="15"/>
        <v>0.8282729999999999</v>
      </c>
      <c r="I123" s="62">
        <v>20</v>
      </c>
      <c r="J123" s="70">
        <f t="shared" si="19"/>
        <v>16.565459999999998</v>
      </c>
      <c r="K123" s="59">
        <f t="shared" si="16"/>
        <v>0.8282729999999999</v>
      </c>
      <c r="L123" s="62">
        <v>20</v>
      </c>
      <c r="M123" s="16">
        <f t="shared" si="17"/>
        <v>16.565459999999998</v>
      </c>
      <c r="N123" s="16">
        <v>16565.46</v>
      </c>
      <c r="O123" s="23" t="str">
        <f t="shared" si="12"/>
        <v>https://prozorro.gov.ua/tender/UA-2023-11-27-001198-a</v>
      </c>
      <c r="P123" s="18">
        <v>45257</v>
      </c>
      <c r="Q123" s="72" t="s">
        <v>265</v>
      </c>
      <c r="R123" s="59">
        <f t="shared" si="18"/>
        <v>0.8282729999999999</v>
      </c>
      <c r="S123" s="62">
        <v>20</v>
      </c>
      <c r="T123" s="60">
        <f t="shared" si="14"/>
        <v>16.565459999999998</v>
      </c>
      <c r="U123" s="16">
        <v>16565.46</v>
      </c>
      <c r="V123" s="18">
        <v>45252</v>
      </c>
      <c r="W123" s="62"/>
      <c r="X123" s="37"/>
    </row>
    <row r="124" spans="1:24" ht="63.75" thickBot="1">
      <c r="A124" s="34">
        <v>116</v>
      </c>
      <c r="B124" s="62" t="s">
        <v>283</v>
      </c>
      <c r="C124" s="79" t="s">
        <v>129</v>
      </c>
      <c r="D124" s="11" t="str">
        <f t="shared" si="11"/>
        <v>https://prozorro.gov.ua/tender/UA-2023-11-28-005783-a</v>
      </c>
      <c r="E124" s="11" t="s">
        <v>294</v>
      </c>
      <c r="F124" s="11" t="s">
        <v>295</v>
      </c>
      <c r="G124" s="14" t="s">
        <v>147</v>
      </c>
      <c r="H124" s="59">
        <f t="shared" si="15"/>
        <v>0.05346</v>
      </c>
      <c r="I124" s="62">
        <v>100</v>
      </c>
      <c r="J124" s="70">
        <f t="shared" si="19"/>
        <v>5.346</v>
      </c>
      <c r="K124" s="59">
        <f t="shared" si="16"/>
        <v>0.05346</v>
      </c>
      <c r="L124" s="62">
        <v>100</v>
      </c>
      <c r="M124" s="16">
        <f t="shared" si="17"/>
        <v>5.346</v>
      </c>
      <c r="N124" s="16">
        <v>5346</v>
      </c>
      <c r="O124" s="23" t="str">
        <f t="shared" si="12"/>
        <v>https://prozorro.gov.ua/tender/UA-2023-11-28-005783-a</v>
      </c>
      <c r="P124" s="18">
        <v>45258</v>
      </c>
      <c r="Q124" s="72" t="s">
        <v>266</v>
      </c>
      <c r="R124" s="59">
        <f t="shared" si="18"/>
        <v>0.05346</v>
      </c>
      <c r="S124" s="62">
        <v>100</v>
      </c>
      <c r="T124" s="60">
        <f t="shared" si="14"/>
        <v>5.346</v>
      </c>
      <c r="U124" s="16">
        <v>5346</v>
      </c>
      <c r="V124" s="18">
        <v>45257</v>
      </c>
      <c r="W124" s="62"/>
      <c r="X124" s="37"/>
    </row>
    <row r="125" spans="1:24" ht="63">
      <c r="A125" s="26">
        <v>117</v>
      </c>
      <c r="B125" s="62" t="s">
        <v>284</v>
      </c>
      <c r="C125" s="79" t="s">
        <v>130</v>
      </c>
      <c r="D125" s="11" t="str">
        <f t="shared" si="11"/>
        <v>https://prozorro.gov.ua/tender/UA-2023-11-29-004308-a</v>
      </c>
      <c r="E125" s="11" t="s">
        <v>294</v>
      </c>
      <c r="F125" s="11" t="s">
        <v>297</v>
      </c>
      <c r="G125" s="14" t="s">
        <v>140</v>
      </c>
      <c r="H125" s="59">
        <f t="shared" si="15"/>
        <v>5.7</v>
      </c>
      <c r="I125" s="62">
        <v>1</v>
      </c>
      <c r="J125" s="70">
        <f t="shared" si="19"/>
        <v>5.7</v>
      </c>
      <c r="K125" s="59">
        <f t="shared" si="16"/>
        <v>5.7</v>
      </c>
      <c r="L125" s="62">
        <v>1</v>
      </c>
      <c r="M125" s="16">
        <f t="shared" si="17"/>
        <v>5.7</v>
      </c>
      <c r="N125" s="16">
        <v>5700</v>
      </c>
      <c r="O125" s="23" t="str">
        <f t="shared" si="12"/>
        <v>https://prozorro.gov.ua/tender/UA-2023-11-29-004308-a</v>
      </c>
      <c r="P125" s="18">
        <v>45259</v>
      </c>
      <c r="Q125" s="72" t="s">
        <v>267</v>
      </c>
      <c r="R125" s="59">
        <f t="shared" si="18"/>
        <v>5.7</v>
      </c>
      <c r="S125" s="62">
        <v>1</v>
      </c>
      <c r="T125" s="60">
        <f t="shared" si="14"/>
        <v>5.7</v>
      </c>
      <c r="U125" s="16">
        <v>5700</v>
      </c>
      <c r="V125" s="18">
        <v>45258</v>
      </c>
      <c r="W125" s="62"/>
      <c r="X125" s="37"/>
    </row>
    <row r="126" spans="1:24" ht="63.75" thickBot="1">
      <c r="A126" s="34">
        <v>118</v>
      </c>
      <c r="B126" s="62" t="s">
        <v>283</v>
      </c>
      <c r="C126" s="79" t="s">
        <v>131</v>
      </c>
      <c r="D126" s="11" t="str">
        <f t="shared" si="11"/>
        <v>https://prozorro.gov.ua/tender/UA-2023-12-01-014283-a</v>
      </c>
      <c r="E126" s="11" t="s">
        <v>294</v>
      </c>
      <c r="F126" s="11" t="s">
        <v>295</v>
      </c>
      <c r="G126" s="14" t="s">
        <v>149</v>
      </c>
      <c r="H126" s="59">
        <f t="shared" si="15"/>
        <v>0.7406306306306306</v>
      </c>
      <c r="I126" s="62">
        <v>111</v>
      </c>
      <c r="J126" s="70">
        <f t="shared" si="19"/>
        <v>82.21</v>
      </c>
      <c r="K126" s="59">
        <f t="shared" si="16"/>
        <v>0.7406306306306306</v>
      </c>
      <c r="L126" s="62">
        <v>111</v>
      </c>
      <c r="M126" s="16">
        <f t="shared" si="17"/>
        <v>82.21</v>
      </c>
      <c r="N126" s="16">
        <v>82210</v>
      </c>
      <c r="O126" s="23" t="str">
        <f t="shared" si="12"/>
        <v>https://prozorro.gov.ua/tender/UA-2023-12-01-014283-a</v>
      </c>
      <c r="P126" s="18">
        <v>45261</v>
      </c>
      <c r="Q126" s="72" t="s">
        <v>268</v>
      </c>
      <c r="R126" s="59">
        <f t="shared" si="18"/>
        <v>0.6151351351351352</v>
      </c>
      <c r="S126" s="62">
        <v>111</v>
      </c>
      <c r="T126" s="60">
        <f t="shared" si="14"/>
        <v>68.28</v>
      </c>
      <c r="U126" s="16">
        <v>68280</v>
      </c>
      <c r="V126" s="18">
        <v>45285</v>
      </c>
      <c r="W126" s="62"/>
      <c r="X126" s="37"/>
    </row>
    <row r="127" spans="1:24" ht="63">
      <c r="A127" s="26">
        <v>119</v>
      </c>
      <c r="B127" s="62" t="s">
        <v>284</v>
      </c>
      <c r="C127" s="79" t="s">
        <v>132</v>
      </c>
      <c r="D127" s="11" t="str">
        <f t="shared" si="11"/>
        <v>https://prozorro.gov.ua/tender/UA-2023-12-04-010874-a</v>
      </c>
      <c r="E127" s="11" t="s">
        <v>294</v>
      </c>
      <c r="F127" s="11" t="s">
        <v>297</v>
      </c>
      <c r="G127" s="14" t="s">
        <v>140</v>
      </c>
      <c r="H127" s="59">
        <f t="shared" si="15"/>
        <v>7.71792</v>
      </c>
      <c r="I127" s="62">
        <v>1</v>
      </c>
      <c r="J127" s="70">
        <f t="shared" si="19"/>
        <v>7.71792</v>
      </c>
      <c r="K127" s="59">
        <f t="shared" si="16"/>
        <v>7.71792</v>
      </c>
      <c r="L127" s="62">
        <v>1</v>
      </c>
      <c r="M127" s="16">
        <f t="shared" si="17"/>
        <v>7.71792</v>
      </c>
      <c r="N127" s="16">
        <v>7717.92</v>
      </c>
      <c r="O127" s="23" t="str">
        <f t="shared" si="12"/>
        <v>https://prozorro.gov.ua/tender/UA-2023-12-04-010874-a</v>
      </c>
      <c r="P127" s="18">
        <v>45264</v>
      </c>
      <c r="Q127" s="72" t="s">
        <v>269</v>
      </c>
      <c r="R127" s="59">
        <f t="shared" si="18"/>
        <v>7.71792</v>
      </c>
      <c r="S127" s="62">
        <v>1</v>
      </c>
      <c r="T127" s="60">
        <f t="shared" si="14"/>
        <v>7.71792</v>
      </c>
      <c r="U127" s="16">
        <v>7717.92</v>
      </c>
      <c r="V127" s="18">
        <v>45264</v>
      </c>
      <c r="W127" s="62"/>
      <c r="X127" s="37"/>
    </row>
    <row r="128" spans="1:24" ht="32.25" thickBot="1">
      <c r="A128" s="34">
        <v>120</v>
      </c>
      <c r="B128" s="62" t="s">
        <v>284</v>
      </c>
      <c r="C128" s="79" t="s">
        <v>124</v>
      </c>
      <c r="D128" s="11" t="str">
        <f t="shared" si="11"/>
        <v>https://prozorro.gov.ua/tender/UA-2023-12-04-017844-a</v>
      </c>
      <c r="E128" s="48" t="s">
        <v>293</v>
      </c>
      <c r="F128" s="11" t="s">
        <v>303</v>
      </c>
      <c r="G128" s="14" t="s">
        <v>140</v>
      </c>
      <c r="H128" s="59">
        <f t="shared" si="15"/>
        <v>401.88</v>
      </c>
      <c r="I128" s="62">
        <v>1</v>
      </c>
      <c r="J128" s="70">
        <f t="shared" si="19"/>
        <v>401.88</v>
      </c>
      <c r="K128" s="59">
        <f t="shared" si="16"/>
        <v>401.88</v>
      </c>
      <c r="L128" s="62">
        <v>1</v>
      </c>
      <c r="M128" s="16">
        <f t="shared" si="17"/>
        <v>401.88</v>
      </c>
      <c r="N128" s="16">
        <v>401880</v>
      </c>
      <c r="O128" s="23" t="str">
        <f t="shared" si="12"/>
        <v>https://prozorro.gov.ua/tender/UA-2023-12-04-017844-a</v>
      </c>
      <c r="P128" s="18">
        <v>45264</v>
      </c>
      <c r="Q128" s="72" t="s">
        <v>270</v>
      </c>
      <c r="R128" s="59">
        <f t="shared" si="18"/>
        <v>401.472</v>
      </c>
      <c r="S128" s="62">
        <v>1</v>
      </c>
      <c r="T128" s="60">
        <f t="shared" si="14"/>
        <v>401.472</v>
      </c>
      <c r="U128" s="16">
        <v>401472</v>
      </c>
      <c r="V128" s="18">
        <v>45285</v>
      </c>
      <c r="W128" s="62"/>
      <c r="X128" s="37"/>
    </row>
    <row r="129" spans="1:24" ht="90">
      <c r="A129" s="26">
        <v>121</v>
      </c>
      <c r="B129" s="62" t="s">
        <v>283</v>
      </c>
      <c r="C129" s="79" t="s">
        <v>133</v>
      </c>
      <c r="D129" s="11" t="str">
        <f t="shared" si="11"/>
        <v>https://prozorro.gov.ua/tender/UA-2023-12-05-019372-a</v>
      </c>
      <c r="E129" s="11" t="s">
        <v>294</v>
      </c>
      <c r="F129" s="11" t="s">
        <v>295</v>
      </c>
      <c r="G129" s="14" t="s">
        <v>139</v>
      </c>
      <c r="H129" s="59">
        <f t="shared" si="15"/>
        <v>25.154</v>
      </c>
      <c r="I129" s="62">
        <v>1</v>
      </c>
      <c r="J129" s="70">
        <f t="shared" si="19"/>
        <v>25.154</v>
      </c>
      <c r="K129" s="59">
        <f t="shared" si="16"/>
        <v>25.154</v>
      </c>
      <c r="L129" s="62">
        <v>1</v>
      </c>
      <c r="M129" s="16">
        <f t="shared" si="17"/>
        <v>25.154</v>
      </c>
      <c r="N129" s="16">
        <v>25154</v>
      </c>
      <c r="O129" s="23" t="str">
        <f t="shared" si="12"/>
        <v>https://prozorro.gov.ua/tender/UA-2023-12-05-019372-a</v>
      </c>
      <c r="P129" s="18">
        <v>45265</v>
      </c>
      <c r="Q129" s="72" t="s">
        <v>271</v>
      </c>
      <c r="R129" s="18" t="s">
        <v>304</v>
      </c>
      <c r="S129" s="62">
        <v>1</v>
      </c>
      <c r="T129" s="18" t="s">
        <v>304</v>
      </c>
      <c r="U129" s="16"/>
      <c r="V129" s="18" t="s">
        <v>304</v>
      </c>
      <c r="W129" s="69" t="s">
        <v>280</v>
      </c>
      <c r="X129" s="37"/>
    </row>
    <row r="130" spans="1:24" ht="63.75" thickBot="1">
      <c r="A130" s="34">
        <v>122</v>
      </c>
      <c r="B130" s="62" t="s">
        <v>284</v>
      </c>
      <c r="C130" s="79" t="s">
        <v>134</v>
      </c>
      <c r="D130" s="11" t="str">
        <f t="shared" si="11"/>
        <v>https://prozorro.gov.ua/tender/UA-2023-12-06-005907-a</v>
      </c>
      <c r="E130" s="11" t="s">
        <v>294</v>
      </c>
      <c r="F130" s="11" t="s">
        <v>297</v>
      </c>
      <c r="G130" s="14" t="s">
        <v>140</v>
      </c>
      <c r="H130" s="59">
        <f t="shared" si="15"/>
        <v>3.6</v>
      </c>
      <c r="I130" s="62">
        <v>1</v>
      </c>
      <c r="J130" s="70">
        <f t="shared" si="19"/>
        <v>3.6</v>
      </c>
      <c r="K130" s="59">
        <f t="shared" si="16"/>
        <v>3.6</v>
      </c>
      <c r="L130" s="62">
        <v>1</v>
      </c>
      <c r="M130" s="16">
        <f t="shared" si="17"/>
        <v>3.6</v>
      </c>
      <c r="N130" s="16">
        <v>3600</v>
      </c>
      <c r="O130" s="23" t="str">
        <f t="shared" si="12"/>
        <v>https://prozorro.gov.ua/tender/UA-2023-12-06-005907-a</v>
      </c>
      <c r="P130" s="18">
        <v>45266</v>
      </c>
      <c r="Q130" s="72" t="s">
        <v>272</v>
      </c>
      <c r="R130" s="59">
        <f t="shared" si="18"/>
        <v>3.6</v>
      </c>
      <c r="S130" s="62">
        <v>1</v>
      </c>
      <c r="T130" s="60">
        <f t="shared" si="14"/>
        <v>3.6</v>
      </c>
      <c r="U130" s="16">
        <v>3600</v>
      </c>
      <c r="V130" s="18">
        <v>45265</v>
      </c>
      <c r="W130" s="62"/>
      <c r="X130" s="37"/>
    </row>
    <row r="131" spans="1:24" ht="63">
      <c r="A131" s="26">
        <v>123</v>
      </c>
      <c r="B131" s="62" t="s">
        <v>283</v>
      </c>
      <c r="C131" s="79" t="s">
        <v>135</v>
      </c>
      <c r="D131" s="11" t="str">
        <f t="shared" si="11"/>
        <v>https://prozorro.gov.ua/tender/UA-2023-12-08-002207-a</v>
      </c>
      <c r="E131" s="11" t="s">
        <v>294</v>
      </c>
      <c r="F131" s="11" t="s">
        <v>295</v>
      </c>
      <c r="G131" s="14" t="s">
        <v>139</v>
      </c>
      <c r="H131" s="59">
        <f t="shared" si="15"/>
        <v>0.849</v>
      </c>
      <c r="I131" s="62">
        <v>4</v>
      </c>
      <c r="J131" s="70">
        <f t="shared" si="19"/>
        <v>3.396</v>
      </c>
      <c r="K131" s="59">
        <f t="shared" si="16"/>
        <v>0.849</v>
      </c>
      <c r="L131" s="62">
        <v>4</v>
      </c>
      <c r="M131" s="16">
        <f t="shared" si="17"/>
        <v>3.396</v>
      </c>
      <c r="N131" s="16">
        <v>3396</v>
      </c>
      <c r="O131" s="23" t="str">
        <f t="shared" si="12"/>
        <v>https://prozorro.gov.ua/tender/UA-2023-12-08-002207-a</v>
      </c>
      <c r="P131" s="18">
        <v>45268</v>
      </c>
      <c r="Q131" s="72" t="s">
        <v>273</v>
      </c>
      <c r="R131" s="59">
        <f t="shared" si="18"/>
        <v>0.849</v>
      </c>
      <c r="S131" s="62">
        <v>4</v>
      </c>
      <c r="T131" s="60">
        <f t="shared" si="14"/>
        <v>3.396</v>
      </c>
      <c r="U131" s="16">
        <v>3396</v>
      </c>
      <c r="V131" s="18">
        <v>45266</v>
      </c>
      <c r="W131" s="62"/>
      <c r="X131" s="37"/>
    </row>
    <row r="132" spans="1:24" ht="32.25" thickBot="1">
      <c r="A132" s="34">
        <v>124</v>
      </c>
      <c r="B132" s="62" t="s">
        <v>283</v>
      </c>
      <c r="C132" s="79" t="s">
        <v>113</v>
      </c>
      <c r="D132" s="11" t="str">
        <f t="shared" si="11"/>
        <v>https://prozorro.gov.ua/tender/UA-2023-12-13-001440-a</v>
      </c>
      <c r="E132" s="48" t="s">
        <v>293</v>
      </c>
      <c r="F132" s="11" t="s">
        <v>303</v>
      </c>
      <c r="G132" s="14" t="s">
        <v>139</v>
      </c>
      <c r="H132" s="59">
        <f t="shared" si="15"/>
        <v>30</v>
      </c>
      <c r="I132" s="62">
        <v>4</v>
      </c>
      <c r="J132" s="70">
        <f t="shared" si="19"/>
        <v>120</v>
      </c>
      <c r="K132" s="59">
        <f t="shared" si="16"/>
        <v>30</v>
      </c>
      <c r="L132" s="62">
        <v>4</v>
      </c>
      <c r="M132" s="16">
        <f t="shared" si="17"/>
        <v>120</v>
      </c>
      <c r="N132" s="16">
        <v>120000</v>
      </c>
      <c r="O132" s="23" t="str">
        <f t="shared" si="12"/>
        <v>https://prozorro.gov.ua/tender/UA-2023-12-13-001440-a</v>
      </c>
      <c r="P132" s="18">
        <v>45273</v>
      </c>
      <c r="Q132" s="72" t="s">
        <v>274</v>
      </c>
      <c r="R132" s="59">
        <f t="shared" si="18"/>
        <v>30</v>
      </c>
      <c r="S132" s="62">
        <v>4</v>
      </c>
      <c r="T132" s="60">
        <f t="shared" si="14"/>
        <v>120</v>
      </c>
      <c r="U132" s="16">
        <v>120000</v>
      </c>
      <c r="V132" s="18">
        <v>45272</v>
      </c>
      <c r="W132" s="62"/>
      <c r="X132" s="37"/>
    </row>
    <row r="133" spans="1:24" ht="45">
      <c r="A133" s="26">
        <v>125</v>
      </c>
      <c r="B133" s="62" t="s">
        <v>283</v>
      </c>
      <c r="C133" s="80" t="s">
        <v>65</v>
      </c>
      <c r="D133" s="11" t="str">
        <f>O133</f>
        <v>https://prozorro.gov.ua/tender/UA-2023-12-18-017743-a</v>
      </c>
      <c r="E133" s="11" t="s">
        <v>292</v>
      </c>
      <c r="F133" s="69" t="s">
        <v>300</v>
      </c>
      <c r="G133" s="49" t="s">
        <v>139</v>
      </c>
      <c r="H133" s="59">
        <f t="shared" si="15"/>
        <v>2.072</v>
      </c>
      <c r="I133" s="62">
        <v>415</v>
      </c>
      <c r="J133" s="70">
        <f t="shared" si="19"/>
        <v>859.88</v>
      </c>
      <c r="K133" s="59">
        <f t="shared" si="16"/>
        <v>2.072</v>
      </c>
      <c r="L133" s="62">
        <v>415</v>
      </c>
      <c r="M133" s="22">
        <f t="shared" si="17"/>
        <v>859.88</v>
      </c>
      <c r="N133" s="22">
        <v>859880</v>
      </c>
      <c r="O133" s="23" t="str">
        <f>HYPERLINK(("https://prozorro.gov.ua/tender/"&amp;Q133))</f>
        <v>https://prozorro.gov.ua/tender/UA-2023-12-18-017743-a</v>
      </c>
      <c r="P133" s="51">
        <v>45278</v>
      </c>
      <c r="Q133" s="73" t="s">
        <v>275</v>
      </c>
      <c r="R133" s="59">
        <f t="shared" si="18"/>
        <v>2.04</v>
      </c>
      <c r="S133" s="62">
        <v>415</v>
      </c>
      <c r="T133" s="60">
        <f t="shared" si="14"/>
        <v>846.6</v>
      </c>
      <c r="U133" s="16">
        <v>846600</v>
      </c>
      <c r="V133" s="18">
        <v>45302</v>
      </c>
      <c r="W133" s="62"/>
      <c r="X133" s="37"/>
    </row>
    <row r="134" spans="1:24" ht="63.75" thickBot="1">
      <c r="A134" s="34">
        <v>126</v>
      </c>
      <c r="B134" s="62" t="s">
        <v>283</v>
      </c>
      <c r="C134" s="79" t="s">
        <v>136</v>
      </c>
      <c r="D134" s="11" t="str">
        <f>O134</f>
        <v>https://prozorro.gov.ua/tender/UA-2023-12-28-005561-a</v>
      </c>
      <c r="E134" s="11" t="s">
        <v>294</v>
      </c>
      <c r="F134" s="11" t="s">
        <v>295</v>
      </c>
      <c r="G134" s="14" t="s">
        <v>139</v>
      </c>
      <c r="H134" s="59">
        <f t="shared" si="15"/>
        <v>0.0411</v>
      </c>
      <c r="I134" s="62">
        <v>750</v>
      </c>
      <c r="J134" s="70">
        <f t="shared" si="19"/>
        <v>30.825</v>
      </c>
      <c r="K134" s="59">
        <f t="shared" si="16"/>
        <v>0.0411</v>
      </c>
      <c r="L134" s="62">
        <v>750</v>
      </c>
      <c r="M134" s="16">
        <f t="shared" si="17"/>
        <v>30.825</v>
      </c>
      <c r="N134" s="16">
        <v>30825</v>
      </c>
      <c r="O134" s="23" t="str">
        <f>HYPERLINK(("https://prozorro.gov.ua/tender/"&amp;Q134))</f>
        <v>https://prozorro.gov.ua/tender/UA-2023-12-28-005561-a</v>
      </c>
      <c r="P134" s="18">
        <v>45288</v>
      </c>
      <c r="Q134" s="72" t="s">
        <v>276</v>
      </c>
      <c r="R134" s="59">
        <f t="shared" si="18"/>
        <v>0.0411</v>
      </c>
      <c r="S134" s="62">
        <v>750</v>
      </c>
      <c r="T134" s="60">
        <f>U134/1000</f>
        <v>30.825</v>
      </c>
      <c r="U134" s="16">
        <v>30825</v>
      </c>
      <c r="V134" s="18">
        <v>45288</v>
      </c>
      <c r="W134" s="62"/>
      <c r="X134" s="37"/>
    </row>
    <row r="135" spans="1:24" ht="63">
      <c r="A135" s="26">
        <v>127</v>
      </c>
      <c r="B135" s="62" t="s">
        <v>284</v>
      </c>
      <c r="C135" s="79" t="s">
        <v>137</v>
      </c>
      <c r="D135" s="11" t="str">
        <f>O135</f>
        <v>https://prozorro.gov.ua/tender/UA-2024-01-01-000233-a</v>
      </c>
      <c r="E135" s="11" t="s">
        <v>294</v>
      </c>
      <c r="F135" s="11" t="s">
        <v>297</v>
      </c>
      <c r="G135" s="14" t="s">
        <v>140</v>
      </c>
      <c r="H135" s="59">
        <f t="shared" si="15"/>
        <v>26.5</v>
      </c>
      <c r="I135" s="62">
        <v>1</v>
      </c>
      <c r="J135" s="70">
        <f t="shared" si="19"/>
        <v>26.5</v>
      </c>
      <c r="K135" s="59">
        <f t="shared" si="16"/>
        <v>26.5</v>
      </c>
      <c r="L135" s="62">
        <v>1</v>
      </c>
      <c r="M135" s="16">
        <f>N135/1000</f>
        <v>26.5</v>
      </c>
      <c r="N135" s="16">
        <v>26500</v>
      </c>
      <c r="O135" s="23" t="str">
        <f>HYPERLINK(("https://prozorro.gov.ua/tender/"&amp;Q135))</f>
        <v>https://prozorro.gov.ua/tender/UA-2024-01-01-000233-a</v>
      </c>
      <c r="P135" s="18">
        <v>45292</v>
      </c>
      <c r="Q135" s="72" t="s">
        <v>277</v>
      </c>
      <c r="R135" s="59">
        <f t="shared" si="18"/>
        <v>26.5</v>
      </c>
      <c r="S135" s="62">
        <v>1</v>
      </c>
      <c r="T135" s="60">
        <f>U135/1000</f>
        <v>26.5</v>
      </c>
      <c r="U135" s="16">
        <v>26500</v>
      </c>
      <c r="V135" s="18">
        <v>45288</v>
      </c>
      <c r="W135" s="62"/>
      <c r="X135" s="37"/>
    </row>
    <row r="136" spans="1:24" ht="63">
      <c r="A136" s="34">
        <v>128</v>
      </c>
      <c r="B136" s="62" t="s">
        <v>284</v>
      </c>
      <c r="C136" s="79" t="s">
        <v>138</v>
      </c>
      <c r="D136" s="11" t="str">
        <f>O136</f>
        <v>https://prozorro.gov.ua/tender/UA-2024-01-02-002781-a</v>
      </c>
      <c r="E136" s="11" t="s">
        <v>294</v>
      </c>
      <c r="F136" s="11" t="s">
        <v>297</v>
      </c>
      <c r="G136" s="14" t="s">
        <v>140</v>
      </c>
      <c r="H136" s="59">
        <f>J136/I136</f>
        <v>15.6</v>
      </c>
      <c r="I136" s="62">
        <v>1</v>
      </c>
      <c r="J136" s="70">
        <f t="shared" si="19"/>
        <v>15.6</v>
      </c>
      <c r="K136" s="59">
        <f>M136/L136</f>
        <v>15.6</v>
      </c>
      <c r="L136" s="62">
        <v>1</v>
      </c>
      <c r="M136" s="16">
        <f>N136/1000</f>
        <v>15.6</v>
      </c>
      <c r="N136" s="16">
        <v>15600</v>
      </c>
      <c r="O136" s="23" t="str">
        <f>HYPERLINK(("https://prozorro.gov.ua/tender/"&amp;Q136))</f>
        <v>https://prozorro.gov.ua/tender/UA-2024-01-02-002781-a</v>
      </c>
      <c r="P136" s="18">
        <v>45293</v>
      </c>
      <c r="Q136" s="72" t="s">
        <v>278</v>
      </c>
      <c r="R136" s="59">
        <f>T136/S136</f>
        <v>15.6</v>
      </c>
      <c r="S136" s="62">
        <v>1</v>
      </c>
      <c r="T136" s="60">
        <f>U136/1000</f>
        <v>15.6</v>
      </c>
      <c r="U136" s="16">
        <v>15600</v>
      </c>
      <c r="V136" s="18">
        <v>45289</v>
      </c>
      <c r="W136" s="62"/>
      <c r="X136" s="37"/>
    </row>
    <row r="139" spans="3:10" ht="18.75">
      <c r="C139" s="40" t="s">
        <v>305</v>
      </c>
      <c r="D139" s="40"/>
      <c r="E139" s="40"/>
      <c r="F139" s="40"/>
      <c r="G139" s="40"/>
      <c r="H139" s="40"/>
      <c r="I139" s="40"/>
      <c r="J139" s="40"/>
    </row>
    <row r="140" spans="3:10" ht="27" customHeight="1">
      <c r="C140" s="40" t="s">
        <v>309</v>
      </c>
      <c r="D140" s="40" t="s">
        <v>306</v>
      </c>
      <c r="E140" s="40"/>
      <c r="F140" s="40"/>
      <c r="G140" s="40"/>
      <c r="H140" s="40"/>
      <c r="I140" s="40"/>
      <c r="J140" s="40"/>
    </row>
    <row r="142" spans="3:19" ht="18.75">
      <c r="C142" s="81" t="s">
        <v>307</v>
      </c>
      <c r="Q142" s="40"/>
      <c r="R142" s="40"/>
      <c r="S142" s="40"/>
    </row>
    <row r="143" spans="3:19" ht="18.75">
      <c r="C143" s="81" t="s">
        <v>308</v>
      </c>
      <c r="Q143" s="40"/>
      <c r="R143" s="40"/>
      <c r="S143" s="40"/>
    </row>
    <row r="144" spans="9:19" ht="18.75"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</sheetData>
  <sheetProtection/>
  <mergeCells count="19">
    <mergeCell ref="P5:P7"/>
    <mergeCell ref="Q5:Q7"/>
    <mergeCell ref="K5:M6"/>
    <mergeCell ref="F5:F7"/>
    <mergeCell ref="B5:B7"/>
    <mergeCell ref="D5:D7"/>
    <mergeCell ref="G5:G7"/>
    <mergeCell ref="O5:O7"/>
    <mergeCell ref="E5:E7"/>
    <mergeCell ref="V1:X2"/>
    <mergeCell ref="R5:T6"/>
    <mergeCell ref="A1:O1"/>
    <mergeCell ref="H5:J6"/>
    <mergeCell ref="A3:X4"/>
    <mergeCell ref="V5:V7"/>
    <mergeCell ref="W5:W7"/>
    <mergeCell ref="X5:X7"/>
    <mergeCell ref="A5:A7"/>
    <mergeCell ref="C5:C7"/>
  </mergeCells>
  <hyperlinks>
    <hyperlink ref="O62" r:id="rId1" display="https://prozorro.gov.ua/tender/UA-2023-06-08-001907-a"/>
  </hyperlinks>
  <printOptions/>
  <pageMargins left="0.05225" right="0.1968503937007874" top="0.7086614173228347" bottom="0.35433070866141736" header="0.2362204724409449" footer="0.2755905511811024"/>
  <pageSetup fitToHeight="1" fitToWidth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 Віта Вікторівна</dc:creator>
  <cp:keywords/>
  <dc:description/>
  <cp:lastModifiedBy>Романенко Віталій Миколайович</cp:lastModifiedBy>
  <cp:lastPrinted>2024-01-23T11:42:41Z</cp:lastPrinted>
  <dcterms:created xsi:type="dcterms:W3CDTF">1996-10-08T23:32:33Z</dcterms:created>
  <dcterms:modified xsi:type="dcterms:W3CDTF">2024-01-23T11:42:58Z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